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queryTables/queryTable1.xml" ContentType="application/vnd.openxmlformats-officedocument.spreadsheetml.queryTable+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V:\Grupos_Trabajo\WEB_CORPORATIVA\informacion-general\emisiones-vigentes\colateral-cedulas-hipotecarias-covered-bond-label\CBL-30-09-20\"/>
    </mc:Choice>
  </mc:AlternateContent>
  <bookViews>
    <workbookView xWindow="0" yWindow="0" windowWidth="20520" windowHeight="9288" firstSheet="1" activeTab="1"/>
  </bookViews>
  <sheets>
    <sheet name="DETALLE" sheetId="20" state="hidden" r:id="rId1"/>
    <sheet name="Introduction" sheetId="5" r:id="rId2"/>
    <sheet name="A. HTT General" sheetId="8" r:id="rId3"/>
    <sheet name="B1. HTT Mortgage Assets" sheetId="9" r:id="rId4"/>
    <sheet name="C. HTT Harmonised Glossary" sheetId="12" r:id="rId5"/>
    <sheet name="Disclaimer" sheetId="13" r:id="rId6"/>
    <sheet name="E. Optional ECB-ECAIs data" sheetId="18" r:id="rId7"/>
  </sheets>
  <externalReferences>
    <externalReference r:id="rId8"/>
    <externalReference r:id="rId9"/>
  </externalReferences>
  <definedNames>
    <definedName name="_xlnm._FilterDatabase" localSheetId="2" hidden="1">'A. HTT General'!$L$112:$L$126</definedName>
    <definedName name="_xlnm._FilterDatabase" localSheetId="3" hidden="1">'B1. HTT Mortgage Assets'!$A$11:$D$187</definedName>
    <definedName name="acceptable_use_policy" localSheetId="5">Disclaimer!#REF!</definedName>
    <definedName name="ALAVA">#REF!</definedName>
    <definedName name="ALBACETE">#REF!</definedName>
    <definedName name="ALICANTE">#REF!</definedName>
    <definedName name="ALMERIA">#REF!</definedName>
    <definedName name="AmortisingTypes">[1]Lists!$E$56:$E$58</definedName>
    <definedName name="_xlnm.Print_Area" localSheetId="2">'A. HTT General'!$A$1:$G$365</definedName>
    <definedName name="_xlnm.Print_Area" localSheetId="3">'B1. HTT Mortgage Assets'!$A$1:$G$387</definedName>
    <definedName name="_xlnm.Print_Area" localSheetId="4">'C. HTT Harmonised Glossary'!$A$1:$C$37</definedName>
    <definedName name="_xlnm.Print_Area" localSheetId="5">Disclaimer!$A$1:$A$170</definedName>
    <definedName name="_xlnm.Print_Area" localSheetId="6">'E. Optional ECB-ECAIs data'!$A$2:$G$72</definedName>
    <definedName name="_xlnm.Print_Area" localSheetId="1">Introduction!$B$2:$J$40</definedName>
    <definedName name="Assets_Backing">[1]Lists!$G$32:$G$34</definedName>
    <definedName name="ASTURIAS">#REF!</definedName>
    <definedName name="AVILA">#REF!</definedName>
    <definedName name="BADAJOZ">#REF!</definedName>
    <definedName name="BALEARES">#REF!</definedName>
    <definedName name="BARCELONA">#REF!</definedName>
    <definedName name="BURGOS">#REF!</definedName>
    <definedName name="CACERES">#REF!</definedName>
    <definedName name="CADIZ">#REF!</definedName>
    <definedName name="CANTABRIA">#REF!</definedName>
    <definedName name="CASTELLON">#REF!</definedName>
    <definedName name="CEUTA">#REF!</definedName>
    <definedName name="CIUDAD_REAL">#REF!</definedName>
    <definedName name="Collateral">OFFSET([2]Lookups!$AS$3,0,0,COUNTA([2]Lookups!$AS$1:$AS$65536)-2,1)</definedName>
    <definedName name="ComLbL_Balance">#REF!</definedName>
    <definedName name="ComLbL_MainCountry">#REF!</definedName>
    <definedName name="ComLbLAlt1">#REF!</definedName>
    <definedName name="ComLbLAlt2">#REF!</definedName>
    <definedName name="ComLbLAlt3">#REF!</definedName>
    <definedName name="ComLbLNoLoans">#REF!</definedName>
    <definedName name="Commercial_Types">[1]Lists!$A$123:$A$140</definedName>
    <definedName name="CommercialCollateralTypes">[1]Lists!$A$55:$A$66</definedName>
    <definedName name="CORDOBA">#REF!</definedName>
    <definedName name="CountriesEEA">[1]Lists!$A$193:$A$219</definedName>
    <definedName name="CountryList">[1]Lists!$E$194:$E$217</definedName>
    <definedName name="CUENCA">#REF!</definedName>
    <definedName name="Currency">OFFSET([2]Lookups!$N$3,0,0,COUNTA([2]Lookups!$N$1:$N$65536)-2,1)</definedName>
    <definedName name="DatosExternos_2" localSheetId="0" hidden="1">DETALLE!$A$1:$F$110</definedName>
    <definedName name="Debtor_Type">[1]Lists!$E$81:$E$85</definedName>
    <definedName name="Eligible_Ineligible">[1]Lists!$I$51:$I$52</definedName>
    <definedName name="Fixed_Floating">[1]Lists!$F$56:$F$57</definedName>
    <definedName name="France_Region">[1]Lists!$I$6:$I$34</definedName>
    <definedName name="Frequency">[1]Lists!$E$41:$E$42</definedName>
    <definedName name="Frequency4">[1]Lists!$F$60:$F$64</definedName>
    <definedName name="Frequency5">[1]Lists!$E$60:$E$63,[1]Lists!$E$65</definedName>
    <definedName name="Frequency6">[1]Lists!$G$67:$G$71</definedName>
    <definedName name="Frequency7">[1]Lists!$E$60:$E$65</definedName>
    <definedName name="FX">[1]Lists!$B$6:$B$29</definedName>
    <definedName name="FX_2">[1]Lists!$B$6:$B$30</definedName>
    <definedName name="general_tc" localSheetId="5">Disclaimer!$A$61</definedName>
    <definedName name="GIRONA">#REF!</definedName>
    <definedName name="GRANADA">#REF!</definedName>
    <definedName name="GUADALAJARA">#REF!</definedName>
    <definedName name="GUIPUZCOA">#REF!</definedName>
    <definedName name="HUELVA">#REF!</definedName>
    <definedName name="HUESCA">#REF!</definedName>
    <definedName name="Input_R_90dArrears">#REF!</definedName>
    <definedName name="Input_R_AvLoanBalance">#REF!</definedName>
    <definedName name="Input_R_AVMConfidenceLevelTotal_One">#REF!</definedName>
    <definedName name="Input_R_AVMConfidenceLevelTotal_Two">#REF!</definedName>
    <definedName name="Input_R_Country">#REF!</definedName>
    <definedName name="Input_R_CreditHistoryTotal">#REF!</definedName>
    <definedName name="Input_R_EmplLoans">#REF!</definedName>
    <definedName name="Input_R_EmploymentTypeTotal">#REF!</definedName>
    <definedName name="Input_R_IndexedLTVDistributionTotal">#REF!</definedName>
    <definedName name="Input_R_IndexedNumberBorrowers">#REF!</definedName>
    <definedName name="Input_R_InterestPaymentFrequencyTotal">#REF!</definedName>
    <definedName name="Input_R_InterestRateTypeTotal">#REF!</definedName>
    <definedName name="Input_R_LoanPurposeTotal">#REF!</definedName>
    <definedName name="Input_R_LoansInArrearsTotal">#REF!</definedName>
    <definedName name="Input_R_NoBorrowers">#REF!</definedName>
    <definedName name="Input_R_NoOfLoans">#REF!</definedName>
    <definedName name="Input_R_NoProperties">#REF!</definedName>
    <definedName name="Input_R_NumberBorrowers">#REF!</definedName>
    <definedName name="Input_R_OccupancyTypeTotal">#REF!</definedName>
    <definedName name="Input_R_PrincipalPaymentFrequencyTotal">#REF!</definedName>
    <definedName name="Input_R_PriorRanksTotal">#REF!</definedName>
    <definedName name="Input_R_PropertyTypeTotal">#REF!</definedName>
    <definedName name="Input_R_ProvisionedLoansTotal">#REF!</definedName>
    <definedName name="Input_R_RegionsTotal">#REF!</definedName>
    <definedName name="Input_R_SeasoningTotal">#REF!</definedName>
    <definedName name="Input_R_TotalLoanBalance">#REF!</definedName>
    <definedName name="Input_R_Transpose_AVMConfidenceLevelTotal_One">#REF!</definedName>
    <definedName name="Input_R_Transpose_AVMConfidenceLevelTotal_Two">#REF!</definedName>
    <definedName name="Input_R_Transpose_CreditHistoryBands">#REF!</definedName>
    <definedName name="Input_R_Transpose_EmploymentTypeBands">#REF!</definedName>
    <definedName name="Input_R_Transpose_InterestPaymentFrequencyBands">#REF!</definedName>
    <definedName name="Input_R_Transpose_InterestRateTypeBands">#REF!</definedName>
    <definedName name="Input_R_Transpose_LoanPurposeBands">#REF!</definedName>
    <definedName name="Input_R_Transpose_LoansInArrearsBands">#REF!</definedName>
    <definedName name="Input_R_Transpose_OccupancyTypeBands">#REF!</definedName>
    <definedName name="Input_R_Transpose_PrincipalPaymentFrequencyBands">#REF!</definedName>
    <definedName name="Input_R_Transpose_PriorRanks">#REF!,#REF!,#REF!,#REF!,#REF!,#REF!,#REF!,#REF!,#REF!,#REF!,#REF!</definedName>
    <definedName name="Input_R_Transpose_PropertyTypeBands">#REF!</definedName>
    <definedName name="Input_R_Transpose_ProvisionedLoansBands">#REF!</definedName>
    <definedName name="Input_R_Transpose_Regions">#REF!</definedName>
    <definedName name="Input_R_Transpose_SeasoningBands">#REF!</definedName>
    <definedName name="Input_R_UnindexedLTVDistributionTotal">#REF!</definedName>
    <definedName name="Input_R_VARmortgages">#REF!</definedName>
    <definedName name="Input_R_WAIRfixed">#REF!</definedName>
    <definedName name="Input_R_WAIRFloat">#REF!</definedName>
    <definedName name="Input_R_WAIRfloatLastQ">#REF!</definedName>
    <definedName name="Input_R_WALTV">#REF!</definedName>
    <definedName name="Input_R_WAmarginFixed">#REF!</definedName>
    <definedName name="Input_R_WAmarginFixedQ">#REF!</definedName>
    <definedName name="Input_R_WAmarginFloat">#REF!</definedName>
    <definedName name="Input_R_WARemTerm">#REF!</definedName>
    <definedName name="Input_R_WASeasoning">#REF!</definedName>
    <definedName name="IR_Type">[1]Lists!$G$37:$G$42</definedName>
    <definedName name="JAEN">#REF!</definedName>
    <definedName name="LA_CORUÑA">#REF!</definedName>
    <definedName name="LA_RIOJA">#REF!</definedName>
    <definedName name="LAS_PALMAS">#REF!</definedName>
    <definedName name="LEON">#REF!</definedName>
    <definedName name="LERIDA">#REF!</definedName>
    <definedName name="Lists_GOS">[1]Lists!$C$162:$C$164</definedName>
    <definedName name="Lists_Sector">[1]Lists!$A$162:$A$177</definedName>
    <definedName name="LUGO">#REF!</definedName>
    <definedName name="MADRID">#REF!</definedName>
    <definedName name="MALAGA">#REF!</definedName>
    <definedName name="MaturityReason">OFFSET([2]Lookups!$AU$3,0,0,COUNTA([2]Lookups!$AU$1:$AU$65536)-2,1)</definedName>
    <definedName name="MELILLA">#REF!</definedName>
    <definedName name="Moodys_Scale">[1]Lists!$A$99:$A$117</definedName>
    <definedName name="MURCIA">#REF!</definedName>
    <definedName name="NAVARRA">#REF!</definedName>
    <definedName name="Nominal_NPV">[1]Lists!$I$48:$I$49</definedName>
    <definedName name="ORENSE">#REF!</definedName>
    <definedName name="Overview_Residential">#REF!</definedName>
    <definedName name="PALENCIA">#REF!</definedName>
    <definedName name="Performing2">[1]Lists!$E$70:$E$78</definedName>
    <definedName name="PONTEVEDRA">#REF!</definedName>
    <definedName name="Prepayment">[1]Lists!$I$45:$I$46</definedName>
    <definedName name="Principal_repayment_Patern">[1]Lists!$I$56:$I$63</definedName>
    <definedName name="privacy_policy" localSheetId="5">Disclaimer!$A$136</definedName>
    <definedName name="PrivateFlag">OFFSET([2]Lookups!$R$3,0,0,COUNTA([2]Lookups!$R$1:$R$65536)-2,1)</definedName>
    <definedName name="PRP">'[1]Commercial Stratified'!$B$224:$B$230</definedName>
    <definedName name="PublicSectorOptions">[1]Lists!$K$35:$K$44</definedName>
    <definedName name="RatingAction">OFFSET([2]Lookups!$A$3,0,0,COUNTA([2]Lookups!$A$1:$A$65536)-2,1)</definedName>
    <definedName name="RatingActionList">OFFSET([2]Lookups!$A$3,0,0,COUNTA([2]Lookups!$A$1:$A$65536)-2,2)</definedName>
    <definedName name="RatingCode">OFFSET([2]Lookups!$H$3,0,0,COUNTA([2]Lookups!$H$1:$H$65536)-2,1)</definedName>
    <definedName name="RatingCodeList">OFFSET([2]Lookups!$H$3,0,0,COUNTA([2]Lookups!$H$1:$H$65536)-2,5)</definedName>
    <definedName name="RatingReason">OFFSET([2]Lookups!$AX$3,0,0,COUNTA([2]Lookups!$AX$1:$AX$65536)-2,1)</definedName>
    <definedName name="RatingRecovery">OFFSET([2]Lookups!$D$3,0,0,COUNTA([2]Lookups!$D$1:$D$65536)-2,1)</definedName>
    <definedName name="RatingRecoveryList">OFFSET([2]Lookups!$D$3,0,0,COUNTA([2]Lookups!$D$1:$D$65536)-2,2)</definedName>
    <definedName name="Resi_Alt1">#REF!</definedName>
    <definedName name="Resi_Alt2">#REF!</definedName>
    <definedName name="Resi_Alt3">#REF!</definedName>
    <definedName name="RMG_DEAL_LEVEL_DATA">#REF!</definedName>
    <definedName name="RNG_ARROWS">#REF!</definedName>
    <definedName name="RNG_CHART_PERFORMANCE_DATA">#REF!</definedName>
    <definedName name="RNG_CHART1">#REF!</definedName>
    <definedName name="RNG_CHART2">#REF!</definedName>
    <definedName name="RNG_CHART3">#REF!</definedName>
    <definedName name="RNG_CHART4">#REF!</definedName>
    <definedName name="RNG_CHART5">#REF!</definedName>
    <definedName name="RNG_CHART6">#REF!</definedName>
    <definedName name="RNG_CLASS_CE">#REF!</definedName>
    <definedName name="RNG_CLASS_CE_ABS">#REF!</definedName>
    <definedName name="RNG_CLASS_DATA">#REF!</definedName>
    <definedName name="RNG_CURRENT_DATE">#REF!</definedName>
    <definedName name="RNG_DATE">#REF!</definedName>
    <definedName name="RNG_DEAL_LEVEL_INFO">#REF!</definedName>
    <definedName name="RNG_DEAL_NAME">#REF!</definedName>
    <definedName name="RNG_DROP_CHARTS">#REF!</definedName>
    <definedName name="RNG_HYP">#REF!</definedName>
    <definedName name="RNG_Industry">#REF!</definedName>
    <definedName name="RNG_INFORMATION">#REF!</definedName>
    <definedName name="RNG_LAST_DATE">#REF!</definedName>
    <definedName name="RNG_PERFORM_SUM_ABS">#REF!</definedName>
    <definedName name="RNG_PERFORM_SUM_PERCENT">#REF!</definedName>
    <definedName name="RNG_PERFORMANCE">#REF!</definedName>
    <definedName name="RNG_PERFORMANCE_ABS">#REF!</definedName>
    <definedName name="RNG_PERFORMANCE_Number">#REF!</definedName>
    <definedName name="RNG_PERFORMANCE_SUMMARY">#REF!</definedName>
    <definedName name="RNG_PREPAYMENT">#REF!</definedName>
    <definedName name="RNG_PREVIOUS_DATE">#REF!</definedName>
    <definedName name="RNG_RATING_DIS">#REF!</definedName>
    <definedName name="RNG_ROW_DOWN">#REF!</definedName>
    <definedName name="SALAMANCA">#REF!</definedName>
    <definedName name="SANTA_CRUZ_DE_TENERIFE">#REF!</definedName>
    <definedName name="SEGOVIA">#REF!</definedName>
    <definedName name="SEVILLA">#REF!</definedName>
    <definedName name="SININFORMAR">#REF!</definedName>
    <definedName name="SORIA">#REF!</definedName>
    <definedName name="Static_Dynamic">[1]Lists!$I$41:$I$42</definedName>
    <definedName name="Swap_Profile">[1]Lists!$A$81:$A$83</definedName>
    <definedName name="Tabla_DatosExternos">Tabla_DatosExternos3[]</definedName>
    <definedName name="TARRAGONA">#REF!</definedName>
    <definedName name="Tenant_Weighting">[1]Lists!$E$102:$E$105</definedName>
    <definedName name="TERUEL">#REF!</definedName>
    <definedName name="Timeframe_DSCR">[1]Lists!$A$91:$A$95</definedName>
    <definedName name="_xlnm.Print_Titles" localSheetId="5">Disclaimer!$2:$2</definedName>
    <definedName name="TOLEDO">#REF!</definedName>
    <definedName name="UM_CoveredBondsBalance">'A. HTT General'!$C$33</definedName>
    <definedName name="VALENCIA">#REF!</definedName>
    <definedName name="VALLADOLID">#REF!</definedName>
    <definedName name="Value_Type">[1]Lists!$A$87:$A$89</definedName>
    <definedName name="Value_Type2">[1]Lists!$A$87:$A$88</definedName>
    <definedName name="Versions">[1]Lists!$A$69:$A$75</definedName>
    <definedName name="VIZCAYA">#REF!</definedName>
    <definedName name="WatchOutlook">OFFSET([2]Lookups!$T$3,0,0,COUNTA([2]Lookups!$T$1:$T$65536)-2,1)</definedName>
    <definedName name="WatchOutlookList">OFFSET([2]Lookups!$T$3,0,0,COUNTA([2]Lookups!$T$1:$T$65536)-2,2)</definedName>
    <definedName name="Yes_No">[1]Lists!$E$37:$E$38</definedName>
    <definedName name="YNU">[1]Lists!$A$180:$A$182</definedName>
    <definedName name="ZAMORA">#REF!</definedName>
    <definedName name="ZARAGOZA">#REF!</definedName>
  </definedNames>
  <calcPr calcId="162913"/>
</workbook>
</file>

<file path=xl/calcChain.xml><?xml version="1.0" encoding="utf-8"?>
<calcChain xmlns="http://schemas.openxmlformats.org/spreadsheetml/2006/main">
  <c r="F36" i="9" l="1"/>
  <c r="D296" i="9" l="1"/>
  <c r="C296" i="9"/>
  <c r="G227" i="8" l="1"/>
  <c r="F227" i="8"/>
  <c r="G226" i="8"/>
  <c r="F226" i="8"/>
  <c r="G225" i="8"/>
  <c r="F225" i="8"/>
  <c r="G224" i="8"/>
  <c r="F224" i="8"/>
  <c r="G223" i="8"/>
  <c r="F223" i="8"/>
  <c r="G222" i="8"/>
  <c r="F222" i="8"/>
  <c r="G221" i="8"/>
  <c r="F221" i="8"/>
  <c r="G219" i="8"/>
  <c r="F219" i="8"/>
  <c r="G218" i="8"/>
  <c r="F218" i="8"/>
  <c r="G217" i="8"/>
  <c r="F217" i="8"/>
  <c r="D300" i="8"/>
  <c r="C292" i="8"/>
  <c r="D292" i="8"/>
  <c r="C300" i="8"/>
  <c r="C293" i="8"/>
  <c r="F292" i="8"/>
  <c r="D290" i="8"/>
  <c r="C290" i="8"/>
  <c r="D293" i="8"/>
  <c r="D45" i="8" l="1"/>
  <c r="F220" i="8" l="1"/>
  <c r="C179" i="8" l="1"/>
  <c r="C288" i="8"/>
  <c r="D167" i="8"/>
  <c r="G166" i="8" l="1"/>
  <c r="G165" i="8"/>
  <c r="G164" i="8"/>
  <c r="F177" i="8"/>
  <c r="F181" i="8"/>
  <c r="F185" i="8"/>
  <c r="F178" i="8"/>
  <c r="F182" i="8"/>
  <c r="F186" i="8"/>
  <c r="F175" i="8"/>
  <c r="F184" i="8"/>
  <c r="F187" i="8"/>
  <c r="F180" i="8"/>
  <c r="F174" i="8"/>
  <c r="F183" i="8"/>
  <c r="D350" i="9"/>
  <c r="G355" i="9" s="1"/>
  <c r="C350" i="9"/>
  <c r="F351" i="9" s="1"/>
  <c r="D328" i="9"/>
  <c r="C328" i="9"/>
  <c r="D315" i="9"/>
  <c r="G313" i="9" s="1"/>
  <c r="C315" i="9"/>
  <c r="D249" i="9"/>
  <c r="G247" i="9" s="1"/>
  <c r="C249" i="9"/>
  <c r="F252" i="9" s="1"/>
  <c r="D227" i="9"/>
  <c r="C227" i="9"/>
  <c r="F219" i="9" s="1"/>
  <c r="D214" i="9"/>
  <c r="C214" i="9"/>
  <c r="D77" i="9"/>
  <c r="C77" i="9"/>
  <c r="D73" i="9"/>
  <c r="C73" i="9"/>
  <c r="D44" i="9"/>
  <c r="C44" i="9"/>
  <c r="C15" i="9"/>
  <c r="C299" i="8"/>
  <c r="C298" i="8"/>
  <c r="C297" i="8"/>
  <c r="C296" i="8"/>
  <c r="C295" i="8"/>
  <c r="C294" i="8"/>
  <c r="C291" i="8"/>
  <c r="C289" i="8"/>
  <c r="C220" i="8"/>
  <c r="C208" i="8"/>
  <c r="F198" i="8" s="1"/>
  <c r="C167" i="8"/>
  <c r="D155" i="8"/>
  <c r="G147" i="8" s="1"/>
  <c r="C155" i="8"/>
  <c r="F147" i="8" s="1"/>
  <c r="D129" i="8"/>
  <c r="C129" i="8"/>
  <c r="D100" i="8"/>
  <c r="C100" i="8"/>
  <c r="D77" i="8"/>
  <c r="G80" i="8" s="1"/>
  <c r="C77" i="8"/>
  <c r="C58" i="8"/>
  <c r="F303" i="9" l="1"/>
  <c r="F299" i="9"/>
  <c r="F127" i="8"/>
  <c r="F121" i="8"/>
  <c r="G127" i="8"/>
  <c r="G121" i="8"/>
  <c r="F149" i="8"/>
  <c r="F153" i="8"/>
  <c r="F150" i="8"/>
  <c r="F154" i="8"/>
  <c r="F151" i="8"/>
  <c r="F148" i="8"/>
  <c r="F152" i="8"/>
  <c r="G151" i="8"/>
  <c r="G153" i="8"/>
  <c r="G148" i="8"/>
  <c r="G152" i="8"/>
  <c r="G149" i="8"/>
  <c r="G150" i="8"/>
  <c r="G154" i="8"/>
  <c r="G131" i="8"/>
  <c r="G135" i="8"/>
  <c r="G132" i="8"/>
  <c r="G136" i="8"/>
  <c r="G133" i="8"/>
  <c r="G134" i="8"/>
  <c r="G130" i="8"/>
  <c r="F99" i="8"/>
  <c r="F95" i="8"/>
  <c r="F98" i="8"/>
  <c r="F94" i="8"/>
  <c r="F97" i="8"/>
  <c r="F96" i="8"/>
  <c r="F160" i="8"/>
  <c r="F156" i="8"/>
  <c r="F145" i="8"/>
  <c r="F141" i="8"/>
  <c r="F159" i="8"/>
  <c r="F144" i="8"/>
  <c r="F140" i="8"/>
  <c r="F162" i="8"/>
  <c r="F158" i="8"/>
  <c r="F143" i="8"/>
  <c r="F139" i="8"/>
  <c r="F161" i="8"/>
  <c r="F157" i="8"/>
  <c r="F146" i="8"/>
  <c r="F142" i="8"/>
  <c r="F138" i="8"/>
  <c r="F54" i="8"/>
  <c r="F55" i="8"/>
  <c r="F56" i="8"/>
  <c r="F213" i="9"/>
  <c r="F211" i="9"/>
  <c r="F209" i="9"/>
  <c r="F207" i="9"/>
  <c r="F205" i="9"/>
  <c r="F203" i="9"/>
  <c r="F201" i="9"/>
  <c r="F199" i="9"/>
  <c r="F197" i="9"/>
  <c r="F195" i="9"/>
  <c r="F193" i="9"/>
  <c r="F191" i="9"/>
  <c r="F212" i="9"/>
  <c r="F210" i="9"/>
  <c r="F208" i="9"/>
  <c r="F206" i="9"/>
  <c r="F204" i="9"/>
  <c r="F202" i="9"/>
  <c r="F200" i="9"/>
  <c r="F198" i="9"/>
  <c r="F196" i="9"/>
  <c r="F194" i="9"/>
  <c r="F192" i="9"/>
  <c r="F190" i="9"/>
  <c r="G213" i="9"/>
  <c r="G209" i="9"/>
  <c r="G199" i="9"/>
  <c r="G191" i="9"/>
  <c r="G212" i="9"/>
  <c r="G210" i="9"/>
  <c r="G208" i="9"/>
  <c r="G206" i="9"/>
  <c r="G204" i="9"/>
  <c r="G202" i="9"/>
  <c r="G200" i="9"/>
  <c r="G198" i="9"/>
  <c r="G196" i="9"/>
  <c r="G194" i="9"/>
  <c r="G192" i="9"/>
  <c r="G190" i="9"/>
  <c r="G207" i="9"/>
  <c r="G201" i="9"/>
  <c r="G195" i="9"/>
  <c r="G211" i="9"/>
  <c r="G205" i="9"/>
  <c r="G203" i="9"/>
  <c r="G197" i="9"/>
  <c r="G193" i="9"/>
  <c r="F166" i="8"/>
  <c r="F164" i="8"/>
  <c r="F165" i="8"/>
  <c r="G162" i="8"/>
  <c r="G160" i="8"/>
  <c r="G158" i="8"/>
  <c r="G156" i="8"/>
  <c r="G145" i="8"/>
  <c r="G143" i="8"/>
  <c r="G141" i="8"/>
  <c r="G139" i="8"/>
  <c r="G157" i="8"/>
  <c r="G161" i="8"/>
  <c r="G159" i="8"/>
  <c r="G146" i="8"/>
  <c r="G144" i="8"/>
  <c r="G142" i="8"/>
  <c r="G140" i="8"/>
  <c r="G138" i="8"/>
  <c r="F130" i="8"/>
  <c r="G128" i="8"/>
  <c r="G123" i="8"/>
  <c r="G118" i="8"/>
  <c r="G114" i="8"/>
  <c r="G126" i="8"/>
  <c r="G122" i="8"/>
  <c r="G117" i="8"/>
  <c r="G113" i="8"/>
  <c r="G125" i="8"/>
  <c r="G120" i="8"/>
  <c r="G116" i="8"/>
  <c r="G112" i="8"/>
  <c r="G124" i="8"/>
  <c r="G119" i="8"/>
  <c r="G115" i="8"/>
  <c r="F128" i="8"/>
  <c r="F125" i="8"/>
  <c r="F123" i="8"/>
  <c r="F120" i="8"/>
  <c r="F118" i="8"/>
  <c r="F116" i="8"/>
  <c r="F114" i="8"/>
  <c r="F126" i="8"/>
  <c r="F124" i="8"/>
  <c r="F122" i="8"/>
  <c r="F119" i="8"/>
  <c r="F117" i="8"/>
  <c r="F115" i="8"/>
  <c r="F113" i="8"/>
  <c r="F112" i="8"/>
  <c r="G103" i="8"/>
  <c r="G99" i="8"/>
  <c r="G95" i="8"/>
  <c r="G98" i="8"/>
  <c r="G94" i="8"/>
  <c r="G97" i="8"/>
  <c r="G93" i="8"/>
  <c r="G96" i="8"/>
  <c r="F93" i="8"/>
  <c r="F179" i="8"/>
  <c r="F53" i="8"/>
  <c r="F57" i="8"/>
  <c r="F71" i="8"/>
  <c r="F75" i="8"/>
  <c r="F72" i="8"/>
  <c r="F76" i="8"/>
  <c r="F73" i="8"/>
  <c r="F70" i="8"/>
  <c r="F74" i="8"/>
  <c r="F193" i="8"/>
  <c r="F197" i="8"/>
  <c r="F201" i="8"/>
  <c r="F205" i="8"/>
  <c r="F210" i="8"/>
  <c r="F214" i="8"/>
  <c r="F194" i="8"/>
  <c r="F202" i="8"/>
  <c r="F206" i="8"/>
  <c r="F211" i="8"/>
  <c r="F215" i="8"/>
  <c r="F196" i="8"/>
  <c r="F204" i="8"/>
  <c r="F213" i="8"/>
  <c r="F199" i="8"/>
  <c r="F200" i="8"/>
  <c r="F209" i="8"/>
  <c r="F195" i="8"/>
  <c r="F203" i="8"/>
  <c r="F212" i="8"/>
  <c r="F14" i="9"/>
  <c r="G307" i="9"/>
  <c r="G73" i="8"/>
  <c r="G221" i="9"/>
  <c r="G297" i="9"/>
  <c r="G82" i="8"/>
  <c r="G105" i="8"/>
  <c r="G75" i="8"/>
  <c r="G71" i="8"/>
  <c r="G78" i="8"/>
  <c r="G101" i="8"/>
  <c r="G219" i="9"/>
  <c r="G305" i="9"/>
  <c r="G223" i="9"/>
  <c r="G243" i="9"/>
  <c r="G291" i="9"/>
  <c r="G301" i="9"/>
  <c r="G309" i="9"/>
  <c r="F322" i="9"/>
  <c r="F342" i="9"/>
  <c r="G225" i="9"/>
  <c r="G245" i="9"/>
  <c r="G295" i="9"/>
  <c r="G303" i="9"/>
  <c r="G311" i="9"/>
  <c r="G324" i="9"/>
  <c r="G342" i="9"/>
  <c r="G250" i="9"/>
  <c r="F344" i="9"/>
  <c r="G254" i="9"/>
  <c r="G346" i="9"/>
  <c r="F245" i="9"/>
  <c r="F291" i="9"/>
  <c r="F324" i="9"/>
  <c r="F348" i="9"/>
  <c r="F355" i="9"/>
  <c r="F241" i="9"/>
  <c r="F320" i="9"/>
  <c r="G241" i="9"/>
  <c r="G293" i="9"/>
  <c r="G299" i="9"/>
  <c r="F307" i="9"/>
  <c r="G320" i="9"/>
  <c r="F326" i="9"/>
  <c r="F346" i="9"/>
  <c r="G167" i="8"/>
  <c r="F12" i="9"/>
  <c r="F223" i="9"/>
  <c r="F314" i="9"/>
  <c r="F312" i="9"/>
  <c r="F310" i="9"/>
  <c r="F308" i="9"/>
  <c r="F306" i="9"/>
  <c r="F304" i="9"/>
  <c r="F302" i="9"/>
  <c r="F300" i="9"/>
  <c r="F298" i="9"/>
  <c r="F296" i="9"/>
  <c r="F294" i="9"/>
  <c r="F292" i="9"/>
  <c r="F313" i="9"/>
  <c r="F309" i="9"/>
  <c r="F305" i="9"/>
  <c r="F301" i="9"/>
  <c r="F297" i="9"/>
  <c r="F293" i="9"/>
  <c r="F226" i="9"/>
  <c r="F224" i="9"/>
  <c r="F222" i="9"/>
  <c r="F220" i="9"/>
  <c r="F225" i="9"/>
  <c r="F221" i="9"/>
  <c r="G86" i="8"/>
  <c r="G81" i="8"/>
  <c r="G79" i="8"/>
  <c r="G76" i="8"/>
  <c r="G74" i="8"/>
  <c r="G72" i="8"/>
  <c r="G70" i="8"/>
  <c r="G87" i="8"/>
  <c r="G104" i="8"/>
  <c r="G102" i="8"/>
  <c r="G220" i="8"/>
  <c r="F255" i="9"/>
  <c r="F253" i="9"/>
  <c r="F251" i="9"/>
  <c r="F248" i="9"/>
  <c r="F246" i="9"/>
  <c r="F244" i="9"/>
  <c r="F242" i="9"/>
  <c r="F254" i="9"/>
  <c r="F250" i="9"/>
  <c r="F247" i="9"/>
  <c r="F243" i="9"/>
  <c r="F295" i="9"/>
  <c r="F311" i="9"/>
  <c r="F13" i="9"/>
  <c r="G226" i="9"/>
  <c r="G224" i="9"/>
  <c r="G222" i="9"/>
  <c r="G220" i="9"/>
  <c r="G255" i="9"/>
  <c r="G253" i="9"/>
  <c r="G251" i="9"/>
  <c r="G248" i="9"/>
  <c r="G246" i="9"/>
  <c r="G244" i="9"/>
  <c r="G242" i="9"/>
  <c r="G252" i="9"/>
  <c r="G314" i="9"/>
  <c r="G312" i="9"/>
  <c r="G310" i="9"/>
  <c r="G308" i="9"/>
  <c r="G306" i="9"/>
  <c r="G304" i="9"/>
  <c r="G302" i="9"/>
  <c r="G300" i="9"/>
  <c r="G298" i="9"/>
  <c r="G296" i="9"/>
  <c r="G294" i="9"/>
  <c r="G292" i="9"/>
  <c r="G322" i="9"/>
  <c r="G326" i="9"/>
  <c r="G344" i="9"/>
  <c r="G348" i="9"/>
  <c r="G351" i="9"/>
  <c r="F327" i="9"/>
  <c r="F325" i="9"/>
  <c r="F323" i="9"/>
  <c r="F321" i="9"/>
  <c r="F356" i="9"/>
  <c r="F354" i="9"/>
  <c r="F352" i="9"/>
  <c r="F349" i="9"/>
  <c r="F347" i="9"/>
  <c r="F345" i="9"/>
  <c r="F343" i="9"/>
  <c r="F353" i="9"/>
  <c r="G327" i="9"/>
  <c r="G325" i="9"/>
  <c r="G323" i="9"/>
  <c r="G321" i="9"/>
  <c r="G356" i="9"/>
  <c r="G354" i="9"/>
  <c r="G352" i="9"/>
  <c r="G349" i="9"/>
  <c r="G347" i="9"/>
  <c r="G345" i="9"/>
  <c r="G343" i="9"/>
  <c r="G353" i="9"/>
  <c r="F77" i="9" l="1"/>
  <c r="F44" i="9"/>
  <c r="F73" i="9"/>
  <c r="F167" i="8"/>
  <c r="F129" i="8"/>
  <c r="F155" i="8"/>
  <c r="F77" i="8"/>
  <c r="F100" i="8"/>
  <c r="F208" i="8"/>
  <c r="F58" i="8"/>
  <c r="G155" i="8"/>
  <c r="G214" i="9"/>
  <c r="G129" i="8"/>
  <c r="G100" i="8"/>
  <c r="G315" i="9"/>
  <c r="G249" i="9"/>
  <c r="G328" i="9"/>
  <c r="G227" i="9"/>
  <c r="F15" i="9"/>
  <c r="F249" i="9"/>
  <c r="F315" i="9"/>
  <c r="F328" i="9"/>
  <c r="G350" i="9"/>
  <c r="F350" i="9"/>
  <c r="F227" i="9"/>
  <c r="G77" i="8"/>
  <c r="F214" i="9"/>
</calcChain>
</file>

<file path=xl/connections.xml><?xml version="1.0" encoding="utf-8"?>
<connections xmlns="http://schemas.openxmlformats.org/spreadsheetml/2006/main">
  <connection id="1" name="DETALLE_DATOS" type="1" refreshedVersion="5" background="1" saveData="1">
    <dbPr connection="DSN=teradata;UID=;DATABASE=CINF_E; AUTHENTICATION=;" command="SELECT EPIGRAFE, EPIGRAFE_DS,APARTADO,COLUMNA_1,COLUMNA_2,UNIDAD_x000d__x000a_FROM  CORP_CINF.CCH_HTT_MES_x000d__x000a_ORDER BY APARTADO,EPIGRAFE"/>
  </connection>
</connections>
</file>

<file path=xl/sharedStrings.xml><?xml version="1.0" encoding="utf-8"?>
<sst xmlns="http://schemas.openxmlformats.org/spreadsheetml/2006/main" count="2154" uniqueCount="1457">
  <si>
    <t>Country</t>
  </si>
  <si>
    <t>Row</t>
  </si>
  <si>
    <t>Norway</t>
  </si>
  <si>
    <t>Italy</t>
  </si>
  <si>
    <t>G.3.1.1</t>
  </si>
  <si>
    <t>G.5.1.1</t>
  </si>
  <si>
    <t>Sweden</t>
  </si>
  <si>
    <t>M.7A.14.1</t>
  </si>
  <si>
    <t>G.3.2.1</t>
  </si>
  <si>
    <t>G.3.9.2</t>
  </si>
  <si>
    <t>G.3.9.6</t>
  </si>
  <si>
    <t>G.3.13.1</t>
  </si>
  <si>
    <t>Canada</t>
  </si>
  <si>
    <t>Harmonised Transparency Template</t>
  </si>
  <si>
    <t>Index</t>
  </si>
  <si>
    <t>Worksheet A: HTT General</t>
  </si>
  <si>
    <t>Tab 1: Harmonised Transparency Template</t>
  </si>
  <si>
    <t>Worksheet B1: HTT Mortgage Assets</t>
  </si>
  <si>
    <t>Worksheet C: HTT Harmonised Glossary</t>
  </si>
  <si>
    <t>Covered Bond Label Disclaimer</t>
  </si>
  <si>
    <t>Reporting in Domestic Currency</t>
  </si>
  <si>
    <t>CONTENT OF TAB A</t>
  </si>
  <si>
    <t>1. Basic Facts</t>
  </si>
  <si>
    <t>2. Regulatory Summary</t>
  </si>
  <si>
    <t>3. General Cover Pool / Covered Bond Information</t>
  </si>
  <si>
    <t>`</t>
  </si>
  <si>
    <t>4. References to Capital Requirements Regulation (CRR) 129(7)</t>
  </si>
  <si>
    <t>5. References to Capital Requirements Regulation (CRR) 129(1)</t>
  </si>
  <si>
    <t>6. Other relevant information</t>
  </si>
  <si>
    <t>Field Number</t>
  </si>
  <si>
    <t>G.1.1.1</t>
  </si>
  <si>
    <t>[For completion]</t>
  </si>
  <si>
    <t>G.1.1.2</t>
  </si>
  <si>
    <t>Issuer Name</t>
  </si>
  <si>
    <t>G.1.1.3</t>
  </si>
  <si>
    <t>Link to Issuer's Website</t>
  </si>
  <si>
    <t>G.1.1.4</t>
  </si>
  <si>
    <t>Cut-off date</t>
  </si>
  <si>
    <t>OG.1.1.1</t>
  </si>
  <si>
    <t>Optional information e.g. Contact names</t>
  </si>
  <si>
    <t>OG.1.1.2</t>
  </si>
  <si>
    <t>Optional information e.g. Parent name</t>
  </si>
  <si>
    <t>OG.1.1.3</t>
  </si>
  <si>
    <t>OG.1.1.4</t>
  </si>
  <si>
    <t>OG.1.1.5</t>
  </si>
  <si>
    <t>OG.1.1.6</t>
  </si>
  <si>
    <t>OG.1.1.7</t>
  </si>
  <si>
    <t>OG.1.1.8</t>
  </si>
  <si>
    <t>G.2.1.1</t>
  </si>
  <si>
    <t>UCITS Compliance (Y/N)</t>
  </si>
  <si>
    <t>G.2.1.2</t>
  </si>
  <si>
    <t>CRR Compliance (Y/N)</t>
  </si>
  <si>
    <t>G.2.1.3</t>
  </si>
  <si>
    <t>LCR status</t>
  </si>
  <si>
    <t>OG.2.1.1</t>
  </si>
  <si>
    <t>OG.2.1.2</t>
  </si>
  <si>
    <t>OG.2.1.3</t>
  </si>
  <si>
    <t>OG.2.1.4</t>
  </si>
  <si>
    <t>OG.2.1.5</t>
  </si>
  <si>
    <t>OG.2.1.6</t>
  </si>
  <si>
    <t>1.General Information</t>
  </si>
  <si>
    <t>Nominal (mn)</t>
  </si>
  <si>
    <t>G.3.1.2</t>
  </si>
  <si>
    <t>Outstanding Covered Bonds</t>
  </si>
  <si>
    <t>OG.3.1.1</t>
  </si>
  <si>
    <t>Cover Pool Size [NPV] (mn)</t>
  </si>
  <si>
    <t>OG.3.1.2</t>
  </si>
  <si>
    <t>Outstanding Covered Bonds [NPV] (mn)</t>
  </si>
  <si>
    <t>OG.3.1.3</t>
  </si>
  <si>
    <t xml:space="preserve">2. Over-collateralisation (OC) </t>
  </si>
  <si>
    <t>Actual</t>
  </si>
  <si>
    <t>Minimum Committed</t>
  </si>
  <si>
    <t>Purpose</t>
  </si>
  <si>
    <t>OC (%)</t>
  </si>
  <si>
    <t>OG.3.2.1</t>
  </si>
  <si>
    <t>Optional information e.g. Asset Coverage Test (ACT)</t>
  </si>
  <si>
    <t>OG.3.2.2</t>
  </si>
  <si>
    <t>Optional information e.g. OC (NPV basis)</t>
  </si>
  <si>
    <t>OG.3.2.3</t>
  </si>
  <si>
    <t>OG.3.2.4</t>
  </si>
  <si>
    <t>OG.3.2.5</t>
  </si>
  <si>
    <t>OG.3.2.6</t>
  </si>
  <si>
    <t>3. Cover Pool Composition</t>
  </si>
  <si>
    <t>% Cover Pool</t>
  </si>
  <si>
    <t>G.3.3.1</t>
  </si>
  <si>
    <t>Mortgages</t>
  </si>
  <si>
    <t>G.3.3.2</t>
  </si>
  <si>
    <t xml:space="preserve">Public Sector </t>
  </si>
  <si>
    <t>G.3.3.3</t>
  </si>
  <si>
    <t>Shipping</t>
  </si>
  <si>
    <t>G.3.3.4</t>
  </si>
  <si>
    <t>Substitute Assets</t>
  </si>
  <si>
    <t>G.3.3.5</t>
  </si>
  <si>
    <t>Other</t>
  </si>
  <si>
    <t>G.3.3.6</t>
  </si>
  <si>
    <t>Total</t>
  </si>
  <si>
    <t>OG.3.3.1</t>
  </si>
  <si>
    <t>o/w [If relevant, please specify]</t>
  </si>
  <si>
    <t>OG.3.3.2</t>
  </si>
  <si>
    <t>OG.3.3.3</t>
  </si>
  <si>
    <t>OG.3.3.4</t>
  </si>
  <si>
    <t>OG.3.3.5</t>
  </si>
  <si>
    <t>OG.3.3.6</t>
  </si>
  <si>
    <t>4. Cover Pool Amortisation Profile</t>
  </si>
  <si>
    <t>% Total Contractual</t>
  </si>
  <si>
    <t>% Total Expected Upon Prepayments</t>
  </si>
  <si>
    <t>G.3.4.1</t>
  </si>
  <si>
    <t>Weighted Average life (in years)</t>
  </si>
  <si>
    <t>By buckets:</t>
  </si>
  <si>
    <t>G.3.4.2</t>
  </si>
  <si>
    <t>G.3.4.3</t>
  </si>
  <si>
    <t>G.3.4.4</t>
  </si>
  <si>
    <t>G.3.4.5</t>
  </si>
  <si>
    <t>G.3.4.6</t>
  </si>
  <si>
    <t>G.3.4.7</t>
  </si>
  <si>
    <t>G.3.4.8</t>
  </si>
  <si>
    <t>G.3.4.9</t>
  </si>
  <si>
    <t>OG.3.4.1</t>
  </si>
  <si>
    <t>o/w 0-1 day</t>
  </si>
  <si>
    <t>OG.3.4.2</t>
  </si>
  <si>
    <t>o/w 0-0.5y</t>
  </si>
  <si>
    <t>OG.3.4.3</t>
  </si>
  <si>
    <t>o/w 0.5-1 y</t>
  </si>
  <si>
    <t>OG.3.4.4</t>
  </si>
  <si>
    <t>o/w 1-1.5y</t>
  </si>
  <si>
    <t>OG.3.4.5</t>
  </si>
  <si>
    <t>o/w 1.5-2 y</t>
  </si>
  <si>
    <t>OG.3.4.6</t>
  </si>
  <si>
    <t>OG.3.4.7</t>
  </si>
  <si>
    <t>OG.3.4.8</t>
  </si>
  <si>
    <t>OG.3.4.9</t>
  </si>
  <si>
    <t>OG.3.4.10</t>
  </si>
  <si>
    <t>5. Maturity of Covered Bonds</t>
  </si>
  <si>
    <t xml:space="preserve">% Total Initial Maturity </t>
  </si>
  <si>
    <t>% Total Extended Maturity</t>
  </si>
  <si>
    <t>G.3.5.1</t>
  </si>
  <si>
    <t>G.3.5.2</t>
  </si>
  <si>
    <t>G.3.5.3</t>
  </si>
  <si>
    <t>G.3.5.4</t>
  </si>
  <si>
    <t>G.3.5.5</t>
  </si>
  <si>
    <t>G.3.5.6</t>
  </si>
  <si>
    <t>G.3.5.7</t>
  </si>
  <si>
    <t>G.3.5.8</t>
  </si>
  <si>
    <t>G.3.5.9</t>
  </si>
  <si>
    <t>G.3.5.10</t>
  </si>
  <si>
    <t>OG.3.5.1</t>
  </si>
  <si>
    <t>OG.3.5.2</t>
  </si>
  <si>
    <t>OG.3.5.3</t>
  </si>
  <si>
    <t>OG.3.5.4</t>
  </si>
  <si>
    <t>OG.3.5.5</t>
  </si>
  <si>
    <t>OG.3.5.6</t>
  </si>
  <si>
    <t>OG.3.5.7</t>
  </si>
  <si>
    <t>OG.3.5.8</t>
  </si>
  <si>
    <t>OG.3.5.9</t>
  </si>
  <si>
    <t>OG.3.5.10</t>
  </si>
  <si>
    <t>Nominal [before hedging] (mn)</t>
  </si>
  <si>
    <t>Nominal [after hedging] (mn)</t>
  </si>
  <si>
    <t>% Total [before]</t>
  </si>
  <si>
    <t>% Total [after]</t>
  </si>
  <si>
    <t>G.3.6.1</t>
  </si>
  <si>
    <t>EUR</t>
  </si>
  <si>
    <t>G.3.6.2</t>
  </si>
  <si>
    <t>G.3.6.3</t>
  </si>
  <si>
    <t>G.3.6.4</t>
  </si>
  <si>
    <t>NOK</t>
  </si>
  <si>
    <t>G.3.6.5</t>
  </si>
  <si>
    <t>G.3.6.6</t>
  </si>
  <si>
    <t>G.3.6.7</t>
  </si>
  <si>
    <t>G.3.6.8</t>
  </si>
  <si>
    <t>BRL</t>
  </si>
  <si>
    <t>G.3.6.9</t>
  </si>
  <si>
    <t>CZK</t>
  </si>
  <si>
    <t>G.3.6.10</t>
  </si>
  <si>
    <t>DKK</t>
  </si>
  <si>
    <t>G.3.6.11</t>
  </si>
  <si>
    <t>HKD</t>
  </si>
  <si>
    <t>G.3.6.12</t>
  </si>
  <si>
    <t>KRW</t>
  </si>
  <si>
    <t>G.3.6.13</t>
  </si>
  <si>
    <t>SEK</t>
  </si>
  <si>
    <t>G.3.6.14</t>
  </si>
  <si>
    <t>SGD</t>
  </si>
  <si>
    <t>G.3.6.15</t>
  </si>
  <si>
    <t>G.3.6.16</t>
  </si>
  <si>
    <t>OG.3.6.1</t>
  </si>
  <si>
    <t>OG.3.6.2</t>
  </si>
  <si>
    <t>OG.3.6.3</t>
  </si>
  <si>
    <t>OG.3.6.4</t>
  </si>
  <si>
    <t>OG.3.6.5</t>
  </si>
  <si>
    <t>OG.3.6.6</t>
  </si>
  <si>
    <t>OG.3.6.7</t>
  </si>
  <si>
    <t xml:space="preserve">7. Covered Bonds - Currency </t>
  </si>
  <si>
    <t>G.3.7.1</t>
  </si>
  <si>
    <t>G.3.7.2</t>
  </si>
  <si>
    <t>G.3.7.3</t>
  </si>
  <si>
    <t>G.3.7.4</t>
  </si>
  <si>
    <t>G.3.7.5</t>
  </si>
  <si>
    <t>G.3.7.6</t>
  </si>
  <si>
    <t>G.3.7.7</t>
  </si>
  <si>
    <t>G.3.7.8</t>
  </si>
  <si>
    <t>G.3.7.9</t>
  </si>
  <si>
    <t>G.3.7.10</t>
  </si>
  <si>
    <t>G.3.7.11</t>
  </si>
  <si>
    <t>G.3.7.12</t>
  </si>
  <si>
    <t>G.3.7.13</t>
  </si>
  <si>
    <t>G.3.7.14</t>
  </si>
  <si>
    <t>G.3.7.15</t>
  </si>
  <si>
    <t>G.3.7.16</t>
  </si>
  <si>
    <t>OG.3.7.1</t>
  </si>
  <si>
    <t>OG.3.7.2</t>
  </si>
  <si>
    <t>OG.3.7.3</t>
  </si>
  <si>
    <t>OG.3.7.4</t>
  </si>
  <si>
    <t>OG.3.7.5</t>
  </si>
  <si>
    <t>OG.3.7.6</t>
  </si>
  <si>
    <t>OG.3.7.7</t>
  </si>
  <si>
    <t xml:space="preserve">8. Covered Bonds - Breakdown by interest rate </t>
  </si>
  <si>
    <t>% Covered Bonds</t>
  </si>
  <si>
    <t>G.3.8.1</t>
  </si>
  <si>
    <t>Fixed coupon</t>
  </si>
  <si>
    <t>G.3.8.2</t>
  </si>
  <si>
    <t>Floating coupon</t>
  </si>
  <si>
    <t>G.3.8.3</t>
  </si>
  <si>
    <t>G.3.8.4</t>
  </si>
  <si>
    <t>OG.3.8.1</t>
  </si>
  <si>
    <t>OG.3.8.2</t>
  </si>
  <si>
    <t>OG.3.8.3</t>
  </si>
  <si>
    <t>OG.3.8.4</t>
  </si>
  <si>
    <t>OG.3.8.5</t>
  </si>
  <si>
    <t>9. Substitute Assets - Type</t>
  </si>
  <si>
    <t>% Substitute Assets</t>
  </si>
  <si>
    <t>G.3.9.1</t>
  </si>
  <si>
    <t>Cash</t>
  </si>
  <si>
    <t>G.3.9.3</t>
  </si>
  <si>
    <t>Exposures to central banks</t>
  </si>
  <si>
    <t>G.3.9.4</t>
  </si>
  <si>
    <t>Exposures to credit institutions</t>
  </si>
  <si>
    <t>G.3.9.5</t>
  </si>
  <si>
    <t>OG.3.9.1</t>
  </si>
  <si>
    <t>o/w EU gvts or quasi govts</t>
  </si>
  <si>
    <t>OG.3.9.2</t>
  </si>
  <si>
    <t>o/w third-party countries  Credit Quality Step 1 (CQS1) gvts or quasi govts</t>
  </si>
  <si>
    <t>OG.3.9.3</t>
  </si>
  <si>
    <t>o/w third-party countries Credit Quality Step 2 (CQS2) gvts or quasi govts</t>
  </si>
  <si>
    <t>OG.3.9.4</t>
  </si>
  <si>
    <t>o/w EU central banks</t>
  </si>
  <si>
    <t>OG.3.9.5</t>
  </si>
  <si>
    <t>o/w third-party countries Credit Quality Step 1 (CQS1) central banks</t>
  </si>
  <si>
    <t>OG.3.9.6</t>
  </si>
  <si>
    <t>o/w third-party countries Credit Quality Step 2 (CQS2) central banks</t>
  </si>
  <si>
    <t>OG.3.9.7</t>
  </si>
  <si>
    <t>o/w CQS1 credit institutions</t>
  </si>
  <si>
    <t>OG.3.9.8</t>
  </si>
  <si>
    <t>o/w CQS2 credit institutions</t>
  </si>
  <si>
    <t>OG.3.9.9</t>
  </si>
  <si>
    <t>OG.3.9.10</t>
  </si>
  <si>
    <t>OG.3.9.11</t>
  </si>
  <si>
    <t>OG.3.9.12</t>
  </si>
  <si>
    <t>10. Substitute Assets - Country</t>
  </si>
  <si>
    <t>G.3.10.1</t>
  </si>
  <si>
    <t>Domestic (Country of Issuer)</t>
  </si>
  <si>
    <t>G.3.10.2</t>
  </si>
  <si>
    <t>Eurozone</t>
  </si>
  <si>
    <t>G.3.10.3</t>
  </si>
  <si>
    <t>Rest of European Union (EU)</t>
  </si>
  <si>
    <t>G.3.10.4</t>
  </si>
  <si>
    <t>European Economic Area (not member of EU)</t>
  </si>
  <si>
    <t>G.3.10.5</t>
  </si>
  <si>
    <t>Switzerland</t>
  </si>
  <si>
    <t>G.3.10.6</t>
  </si>
  <si>
    <t>Australia</t>
  </si>
  <si>
    <t>G.3.10.7</t>
  </si>
  <si>
    <t>Brazil</t>
  </si>
  <si>
    <t>G.3.10.8</t>
  </si>
  <si>
    <t>G.3.10.9</t>
  </si>
  <si>
    <t>Japan</t>
  </si>
  <si>
    <t>G.3.10.10</t>
  </si>
  <si>
    <t>Korea</t>
  </si>
  <si>
    <t>G.3.10.11</t>
  </si>
  <si>
    <t>New Zealand</t>
  </si>
  <si>
    <t>G.3.10.12</t>
  </si>
  <si>
    <t>Singapore</t>
  </si>
  <si>
    <t>G.3.10.13</t>
  </si>
  <si>
    <t>US</t>
  </si>
  <si>
    <t>G.3.10.14</t>
  </si>
  <si>
    <t>G.3.10.15</t>
  </si>
  <si>
    <t>Total EU</t>
  </si>
  <si>
    <t>G.3.10.16</t>
  </si>
  <si>
    <t>OG.3.10.1</t>
  </si>
  <si>
    <t>OG.3.10.2</t>
  </si>
  <si>
    <t>OG.3.10.3</t>
  </si>
  <si>
    <t>OG.3.10.4</t>
  </si>
  <si>
    <t>OG.3.10.5</t>
  </si>
  <si>
    <t>OG.3.10.6</t>
  </si>
  <si>
    <t>OG.3.10.7</t>
  </si>
  <si>
    <t xml:space="preserve">11. Liquid Assets </t>
  </si>
  <si>
    <t>G.3.11.1</t>
  </si>
  <si>
    <t>Substitute and other marketable assets</t>
  </si>
  <si>
    <t>G.3.11.2</t>
  </si>
  <si>
    <t>Central bank eligible assets</t>
  </si>
  <si>
    <t>G.3.11.3</t>
  </si>
  <si>
    <t>G.3.11.4</t>
  </si>
  <si>
    <t>OG.3.11.1</t>
  </si>
  <si>
    <t>OG.3.11.2</t>
  </si>
  <si>
    <t>OG.3.11.3</t>
  </si>
  <si>
    <t>OG.3.11.4</t>
  </si>
  <si>
    <t>OG.3.11.5</t>
  </si>
  <si>
    <t>OG.3.11.6</t>
  </si>
  <si>
    <t>OG.3.11.7</t>
  </si>
  <si>
    <t xml:space="preserve">12. Bond List </t>
  </si>
  <si>
    <t>G.3.12.1</t>
  </si>
  <si>
    <t xml:space="preserve">Bond list </t>
  </si>
  <si>
    <t>13. Derivatives &amp; Swaps</t>
  </si>
  <si>
    <t>G.3.13.2</t>
  </si>
  <si>
    <t>Type of interest rate swaps (intra-group, external or both)</t>
  </si>
  <si>
    <t>G.3.13.3</t>
  </si>
  <si>
    <t>Type of currency rate swaps (intra-group, external or both)</t>
  </si>
  <si>
    <t>OG.3.13.1</t>
  </si>
  <si>
    <t>NPV of Derivatives in the cover pool (mn)</t>
  </si>
  <si>
    <t>OG.3.13.2</t>
  </si>
  <si>
    <t>Derivatives outside the cover pool [notional] (mn)</t>
  </si>
  <si>
    <t>OG.3.13.3</t>
  </si>
  <si>
    <t>NPV of Derivatives outside the cover pool (mn)</t>
  </si>
  <si>
    <t>OG.3.13.4</t>
  </si>
  <si>
    <t>OG.3.13.5</t>
  </si>
  <si>
    <t>OG.3.13.6</t>
  </si>
  <si>
    <t>OG.3.13.7</t>
  </si>
  <si>
    <t>OG.3.13.8</t>
  </si>
  <si>
    <t>OG.3.13.9</t>
  </si>
  <si>
    <t>OG.3.13.10</t>
  </si>
  <si>
    <t>OG.3.13.11</t>
  </si>
  <si>
    <t>OG.3.13.12</t>
  </si>
  <si>
    <t>OG.3.13.13</t>
  </si>
  <si>
    <t>OG.3.13.14</t>
  </si>
  <si>
    <t>OG.3.13.15</t>
  </si>
  <si>
    <t>OG.3.13.16</t>
  </si>
  <si>
    <t>OG.3.13.17</t>
  </si>
  <si>
    <t>OG.3.13.18</t>
  </si>
  <si>
    <t>OG.3.13.19</t>
  </si>
  <si>
    <t>OG.3.13.20</t>
  </si>
  <si>
    <t>OG.3.13.21</t>
  </si>
  <si>
    <t>OG.3.13.22</t>
  </si>
  <si>
    <t>OG.3.13.23</t>
  </si>
  <si>
    <t>OG.3.13.24</t>
  </si>
  <si>
    <t>OG.3.13.25</t>
  </si>
  <si>
    <t>OG.3.13.26</t>
  </si>
  <si>
    <t>OG.3.13.27</t>
  </si>
  <si>
    <t>OG.3.13.28</t>
  </si>
  <si>
    <t>OG.3.13.29</t>
  </si>
  <si>
    <t>OG.3.13.30</t>
  </si>
  <si>
    <t>OG.3.13.31</t>
  </si>
  <si>
    <t>OG.3.13.32</t>
  </si>
  <si>
    <t>OG.3.13.33</t>
  </si>
  <si>
    <t>OG.3.13.34</t>
  </si>
  <si>
    <t>OG.3.13.35</t>
  </si>
  <si>
    <t>OG.3.13.36</t>
  </si>
  <si>
    <t>OG.3.13.37</t>
  </si>
  <si>
    <t>OG.3.13.38</t>
  </si>
  <si>
    <t>OG.3.13.39</t>
  </si>
  <si>
    <t>OG.3.13.40</t>
  </si>
  <si>
    <t>OG.3.13.41</t>
  </si>
  <si>
    <t>OG.3.13.42</t>
  </si>
  <si>
    <t>OG.3.13.43</t>
  </si>
  <si>
    <t>OG.3.13.44</t>
  </si>
  <si>
    <t>OG.3.13.45</t>
  </si>
  <si>
    <t>OG.3.13.46</t>
  </si>
  <si>
    <t>OG.3.13.47</t>
  </si>
  <si>
    <t>OG.3.13.48</t>
  </si>
  <si>
    <t>OG.3.13.49</t>
  </si>
  <si>
    <t>OG.3.13.50</t>
  </si>
  <si>
    <t>OG.3.13.51</t>
  </si>
  <si>
    <t xml:space="preserve">4. References to Capital Requirements Regulation (CRR) 129(7) </t>
  </si>
  <si>
    <t>The issuer believes that, at the time of its issuance and based on transparency data made publicly available by the issuer, these covered bonds would satisfy the eligibility criteria for Article 129(7) of the Capital Requirements Regulation (EU) 648/2012. It should be noted, however, that</t>
  </si>
  <si>
    <t>whether or not exposures in the form of covered bonds are eligible to preferential treatment under Regulation (EU) 648/2012 is ultimately a matter to be determined by a relevant investor institution and its relevant supervisory authority and the issuer does not accept any responsibility in this regard.</t>
  </si>
  <si>
    <t>G.4.1.1</t>
  </si>
  <si>
    <t xml:space="preserve">(i)         Value of the cover pool outstanding covered bonds: </t>
  </si>
  <si>
    <t>G.4.1.2</t>
  </si>
  <si>
    <t xml:space="preserve">(i)         Value of covered bonds: </t>
  </si>
  <si>
    <t>G.4.1.3</t>
  </si>
  <si>
    <t xml:space="preserve">(ii)        Geographical distribution: </t>
  </si>
  <si>
    <t>G.4.1.4</t>
  </si>
  <si>
    <t>(ii)        Type of cover assets:</t>
  </si>
  <si>
    <t>G.4.1.5</t>
  </si>
  <si>
    <t xml:space="preserve">(ii)        Loan size: </t>
  </si>
  <si>
    <t>G.4.1.6</t>
  </si>
  <si>
    <t xml:space="preserve">            (ii)        Interest rate risk - cover pool:</t>
  </si>
  <si>
    <t>G.4.1.7</t>
  </si>
  <si>
    <t>(ii)        Currency risk - cover pool:</t>
  </si>
  <si>
    <t>G.4.1.8</t>
  </si>
  <si>
    <t xml:space="preserve">          (ii)         Interest rate risk - covered bond:</t>
  </si>
  <si>
    <t>G.4.1.9</t>
  </si>
  <si>
    <t>(ii)        Currency risk - covered bond:</t>
  </si>
  <si>
    <t>G.4.1.10</t>
  </si>
  <si>
    <t>(Please refer to "Tab D. HTT Harmonised Glossary" for hedging strategy)</t>
  </si>
  <si>
    <t>G.4.1.11</t>
  </si>
  <si>
    <t xml:space="preserve">(iii)        Maturity structure of cover assets: </t>
  </si>
  <si>
    <t>G.4.1.12</t>
  </si>
  <si>
    <t xml:space="preserve">(iii)        Maturity structure of covered bonds: </t>
  </si>
  <si>
    <t>G.4.1.13</t>
  </si>
  <si>
    <t>(iv)        Percentage of loans more than ninety days past due:</t>
  </si>
  <si>
    <t>OG.4.1.1</t>
  </si>
  <si>
    <t>OG.4.1.2</t>
  </si>
  <si>
    <t>OG.4.1.3</t>
  </si>
  <si>
    <t>OG.4.1.4</t>
  </si>
  <si>
    <t>OG.4.1.5</t>
  </si>
  <si>
    <t>OG.4.1.6</t>
  </si>
  <si>
    <t>OG.4.1.7</t>
  </si>
  <si>
    <t>OG.4.1.8</t>
  </si>
  <si>
    <t>OG.4.1.9</t>
  </si>
  <si>
    <t>OG.4.1.10</t>
  </si>
  <si>
    <t>Exposure to credit institute credit quality step 1 &amp; 2</t>
  </si>
  <si>
    <t>OG.5.1.1</t>
  </si>
  <si>
    <t>OG.5.1.2</t>
  </si>
  <si>
    <t>OG.5.1.3</t>
  </si>
  <si>
    <t>OG.5.1.4</t>
  </si>
  <si>
    <t>OG.5.1.5</t>
  </si>
  <si>
    <t>OG.5.1.6</t>
  </si>
  <si>
    <t>1. Optional information e.g. Rating triggers</t>
  </si>
  <si>
    <t>OG.6.1.1</t>
  </si>
  <si>
    <t>NPV Test (passed/failed)</t>
  </si>
  <si>
    <t>OG.6.1.2</t>
  </si>
  <si>
    <t>Interest Covereage Test (passe/failed)</t>
  </si>
  <si>
    <t>OG.6.1.3</t>
  </si>
  <si>
    <t xml:space="preserve">Cash Manager </t>
  </si>
  <si>
    <t>OG.6.1.4</t>
  </si>
  <si>
    <t>Account Bank</t>
  </si>
  <si>
    <t>OG.6.1.5</t>
  </si>
  <si>
    <t>Stand-by Account Bank</t>
  </si>
  <si>
    <t>OG.6.1.6</t>
  </si>
  <si>
    <t xml:space="preserve">Servicer </t>
  </si>
  <si>
    <t>OG.6.1.7</t>
  </si>
  <si>
    <t xml:space="preserve">Interest Rate Swap Provider </t>
  </si>
  <si>
    <t>OG.6.1.8</t>
  </si>
  <si>
    <t xml:space="preserve">Covered Bond Swap Provider </t>
  </si>
  <si>
    <t>OG.6.1.9</t>
  </si>
  <si>
    <t>Paying Agent</t>
  </si>
  <si>
    <t>OG.6.1.10</t>
  </si>
  <si>
    <t>Other optional/relevant information</t>
  </si>
  <si>
    <t>OG.6.1.11</t>
  </si>
  <si>
    <t>OG.6.1.12</t>
  </si>
  <si>
    <t>OG.6.1.13</t>
  </si>
  <si>
    <t>OG.6.1.14</t>
  </si>
  <si>
    <t>OG.6.1.15</t>
  </si>
  <si>
    <t>OG.6.1.16</t>
  </si>
  <si>
    <t>OG.6.1.17</t>
  </si>
  <si>
    <t>OG.6.1.18</t>
  </si>
  <si>
    <t>OG.6.1.19</t>
  </si>
  <si>
    <t>OG.6.1.20</t>
  </si>
  <si>
    <t>OG.6.1.21</t>
  </si>
  <si>
    <t>OG.6.1.22</t>
  </si>
  <si>
    <t>OG.6.1.23</t>
  </si>
  <si>
    <t>OG.6.1.24</t>
  </si>
  <si>
    <t>OG.6.1.25</t>
  </si>
  <si>
    <t>OG.6.1.26</t>
  </si>
  <si>
    <t>OG.6.1.27</t>
  </si>
  <si>
    <t>OG.6.1.28</t>
  </si>
  <si>
    <t>OG.6.1.29</t>
  </si>
  <si>
    <t>OG.6.1.30</t>
  </si>
  <si>
    <t>OG.6.1.31</t>
  </si>
  <si>
    <t>OG.6.1.32</t>
  </si>
  <si>
    <t>OG.6.1.33</t>
  </si>
  <si>
    <t>OG.6.1.34</t>
  </si>
  <si>
    <t>OG.6.1.35</t>
  </si>
  <si>
    <t>OG.6.1.36</t>
  </si>
  <si>
    <t>OG.6.1.37</t>
  </si>
  <si>
    <t>OG.6.1.38</t>
  </si>
  <si>
    <t>OG.6.1.39</t>
  </si>
  <si>
    <t>OG.6.1.40</t>
  </si>
  <si>
    <t>OG.6.1.41</t>
  </si>
  <si>
    <t>OG.6.1.42</t>
  </si>
  <si>
    <t>OG.6.1.43</t>
  </si>
  <si>
    <t>OG.6.1.44</t>
  </si>
  <si>
    <t>OG.6.1.45</t>
  </si>
  <si>
    <t>B1. Harmonised Transparency Template - Mortgage Assets</t>
  </si>
  <si>
    <t>CONTENT OF TAB B1</t>
  </si>
  <si>
    <t>7. Mortgage Assets</t>
  </si>
  <si>
    <t>7.A Residential Cover Pool</t>
  </si>
  <si>
    <t>7.B Commercial Cover Pool</t>
  </si>
  <si>
    <t>1. Property Type Information</t>
  </si>
  <si>
    <t>% Total Mortgages</t>
  </si>
  <si>
    <t>M.7.1.1</t>
  </si>
  <si>
    <t>Residential</t>
  </si>
  <si>
    <t>M.7.1.2</t>
  </si>
  <si>
    <t>Commercial</t>
  </si>
  <si>
    <t>M.7.1.3</t>
  </si>
  <si>
    <t>M.7.1.4</t>
  </si>
  <si>
    <t>OM.7.1.1</t>
  </si>
  <si>
    <t>o/w Housing Cooperatives / Multi-family assets</t>
  </si>
  <si>
    <t>OM.7.1.2</t>
  </si>
  <si>
    <t>OM.7.1.3</t>
  </si>
  <si>
    <t>OM.7.1.4</t>
  </si>
  <si>
    <t>OM.7.1.5</t>
  </si>
  <si>
    <t>OM.7.1.6</t>
  </si>
  <si>
    <t>OM.7.1.7</t>
  </si>
  <si>
    <t>OM.7.1.8</t>
  </si>
  <si>
    <t>OM.7.1.9</t>
  </si>
  <si>
    <t>OM.7.1.10</t>
  </si>
  <si>
    <t>OM.7.1.11</t>
  </si>
  <si>
    <t>2. General Information</t>
  </si>
  <si>
    <t>Residential Loans</t>
  </si>
  <si>
    <t>Commercial Loans</t>
  </si>
  <si>
    <t>Total Mortgages</t>
  </si>
  <si>
    <t>M.7.2.1</t>
  </si>
  <si>
    <t>Number of mortgage loans</t>
  </si>
  <si>
    <t>OM.7.2.1</t>
  </si>
  <si>
    <t>Optional information eg, Number of borrowers</t>
  </si>
  <si>
    <t>OM.7.2.2</t>
  </si>
  <si>
    <t>Optional information eg, Number of guarantors</t>
  </si>
  <si>
    <t>OM.7.2.3</t>
  </si>
  <si>
    <t>OM.7.2.4</t>
  </si>
  <si>
    <t>3. Concentration Risks</t>
  </si>
  <si>
    <t>% Residential Loans</t>
  </si>
  <si>
    <t>% Commercial Loans</t>
  </si>
  <si>
    <t>M.7.3.1</t>
  </si>
  <si>
    <t xml:space="preserve">10 largest exposures </t>
  </si>
  <si>
    <t>OM.7.3.1</t>
  </si>
  <si>
    <t>OM.7.3.2</t>
  </si>
  <si>
    <t>OM.7.3.3</t>
  </si>
  <si>
    <t>OM.7.3.4</t>
  </si>
  <si>
    <t>OM.7.3.5</t>
  </si>
  <si>
    <t>OM.7.3.6</t>
  </si>
  <si>
    <t xml:space="preserve">4. Breakdown by Geography </t>
  </si>
  <si>
    <t>M.7.4.1</t>
  </si>
  <si>
    <t>European Union</t>
  </si>
  <si>
    <t>M.7.4.2</t>
  </si>
  <si>
    <t>Austria</t>
  </si>
  <si>
    <t>M.7.4.3</t>
  </si>
  <si>
    <t>Belgium</t>
  </si>
  <si>
    <t>M.7.4.4</t>
  </si>
  <si>
    <t>Bulgaria</t>
  </si>
  <si>
    <t>M.7.4.5</t>
  </si>
  <si>
    <t>Croatia</t>
  </si>
  <si>
    <t>M.7.4.6</t>
  </si>
  <si>
    <t>Cyprus</t>
  </si>
  <si>
    <t>M.7.4.7</t>
  </si>
  <si>
    <t>Czech Republic</t>
  </si>
  <si>
    <t>M.7.4.8</t>
  </si>
  <si>
    <t>Denmark</t>
  </si>
  <si>
    <t>M.7.4.9</t>
  </si>
  <si>
    <t>Estonia</t>
  </si>
  <si>
    <t>M.7.4.10</t>
  </si>
  <si>
    <t>Finland</t>
  </si>
  <si>
    <t>M.7.4.11</t>
  </si>
  <si>
    <t>France</t>
  </si>
  <si>
    <t>M.7.4.12</t>
  </si>
  <si>
    <t>Germany</t>
  </si>
  <si>
    <t>M.7.4.13</t>
  </si>
  <si>
    <t>Greece</t>
  </si>
  <si>
    <t>M.7.4.14</t>
  </si>
  <si>
    <t>Netherlands</t>
  </si>
  <si>
    <t>M.7.4.15</t>
  </si>
  <si>
    <t>Hungary</t>
  </si>
  <si>
    <t>M.7.4.16</t>
  </si>
  <si>
    <t>Ireland</t>
  </si>
  <si>
    <t>M.7.4.17</t>
  </si>
  <si>
    <t>M.7.4.18</t>
  </si>
  <si>
    <t>Latvia</t>
  </si>
  <si>
    <t>M.7.4.19</t>
  </si>
  <si>
    <t>Lithuania</t>
  </si>
  <si>
    <t>M.7.4.20</t>
  </si>
  <si>
    <t>Luxembourg</t>
  </si>
  <si>
    <t>M.7.4.21</t>
  </si>
  <si>
    <t>Malta</t>
  </si>
  <si>
    <t>M.7.4.22</t>
  </si>
  <si>
    <t>Poland</t>
  </si>
  <si>
    <t>M.7.4.23</t>
  </si>
  <si>
    <t>Portugal</t>
  </si>
  <si>
    <t>M.7.4.24</t>
  </si>
  <si>
    <t>Romania</t>
  </si>
  <si>
    <t>M.7.4.25</t>
  </si>
  <si>
    <t>Slovakia</t>
  </si>
  <si>
    <t>M.7.4.26</t>
  </si>
  <si>
    <t>Slovenia</t>
  </si>
  <si>
    <t>M.7.4.27</t>
  </si>
  <si>
    <t>Spain</t>
  </si>
  <si>
    <t>M.7.4.28</t>
  </si>
  <si>
    <t>M.7.4.29</t>
  </si>
  <si>
    <t>United Kingdom</t>
  </si>
  <si>
    <t>M.7.4.30</t>
  </si>
  <si>
    <t>M.7.4.31</t>
  </si>
  <si>
    <t>Iceland</t>
  </si>
  <si>
    <t>M.7.4.32</t>
  </si>
  <si>
    <t>Liechtenstein</t>
  </si>
  <si>
    <t>M.7.4.34</t>
  </si>
  <si>
    <t>M.7.4.35</t>
  </si>
  <si>
    <t>M.7.4.36</t>
  </si>
  <si>
    <t>M.7.4.37</t>
  </si>
  <si>
    <t>M.7.4.38</t>
  </si>
  <si>
    <t>M.7.4.39</t>
  </si>
  <si>
    <t>M.7.4.40</t>
  </si>
  <si>
    <t>M.7.4.41</t>
  </si>
  <si>
    <t>M.7.4.42</t>
  </si>
  <si>
    <t>M.7.4.43</t>
  </si>
  <si>
    <t>M.7.4.44</t>
  </si>
  <si>
    <t>OM.7.4.1</t>
  </si>
  <si>
    <t>OM.7.4.2</t>
  </si>
  <si>
    <t>OM.7.4.3</t>
  </si>
  <si>
    <t>OM.7.4.4</t>
  </si>
  <si>
    <t>OM.7.4.5</t>
  </si>
  <si>
    <t>OM.7.4.6</t>
  </si>
  <si>
    <t>OM.7.4.7</t>
  </si>
  <si>
    <t>OM.7.4.8</t>
  </si>
  <si>
    <t>OM.7.4.9</t>
  </si>
  <si>
    <t>OM.7.4.10</t>
  </si>
  <si>
    <t>M.7.5.1</t>
  </si>
  <si>
    <t>M.7.5.2</t>
  </si>
  <si>
    <t>M.7.5.3</t>
  </si>
  <si>
    <t>M.7.5.4</t>
  </si>
  <si>
    <t>M.7.5.5</t>
  </si>
  <si>
    <t>M.7.5.6</t>
  </si>
  <si>
    <t>M.7.5.7</t>
  </si>
  <si>
    <t>M.7.5.8</t>
  </si>
  <si>
    <t>M.7.5.9</t>
  </si>
  <si>
    <t>M.7.5.10</t>
  </si>
  <si>
    <t>M.7.5.11</t>
  </si>
  <si>
    <t>M.7.5.12</t>
  </si>
  <si>
    <t>M.7.5.13</t>
  </si>
  <si>
    <t>M.7.5.14</t>
  </si>
  <si>
    <t>M.7.5.15</t>
  </si>
  <si>
    <t>M.7.5.16</t>
  </si>
  <si>
    <t>M.7.5.17</t>
  </si>
  <si>
    <t>M.7.5.18</t>
  </si>
  <si>
    <t>M.7.5.19</t>
  </si>
  <si>
    <t>M.7.5.20</t>
  </si>
  <si>
    <t>M.7.5.21</t>
  </si>
  <si>
    <t>M.7.5.22</t>
  </si>
  <si>
    <t>M.7.5.23</t>
  </si>
  <si>
    <t>M.7.5.24</t>
  </si>
  <si>
    <t>M.7.5.25</t>
  </si>
  <si>
    <t>M.7.5.26</t>
  </si>
  <si>
    <t>M.7.5.27</t>
  </si>
  <si>
    <t>M.7.5.28</t>
  </si>
  <si>
    <t>M.7.5.29</t>
  </si>
  <si>
    <t>M.7.5.30</t>
  </si>
  <si>
    <t>M.7.5.31</t>
  </si>
  <si>
    <t>6. Breakdown by Interest Rate</t>
  </si>
  <si>
    <t>M.7.6.1</t>
  </si>
  <si>
    <t>Fixed rate</t>
  </si>
  <si>
    <t>M.7.6.2</t>
  </si>
  <si>
    <t>Floating rate</t>
  </si>
  <si>
    <t>M.7.6.3</t>
  </si>
  <si>
    <t>OM.7.6.1</t>
  </si>
  <si>
    <t>OM.7.6.2</t>
  </si>
  <si>
    <t>OM.7.6.3</t>
  </si>
  <si>
    <t>OM.7.6.4</t>
  </si>
  <si>
    <t>OM.7.6.5</t>
  </si>
  <si>
    <t>OM.7.6.6</t>
  </si>
  <si>
    <t>7. Breakdown by Repayment Type</t>
  </si>
  <si>
    <t>M.7.7.1</t>
  </si>
  <si>
    <t>Bullet / interest only</t>
  </si>
  <si>
    <t>M.7.7.2</t>
  </si>
  <si>
    <t>Amortising</t>
  </si>
  <si>
    <t>M.7.7.3</t>
  </si>
  <si>
    <t>OM.7.7.1</t>
  </si>
  <si>
    <t>OM.7.7.2</t>
  </si>
  <si>
    <t>OM.7.7.3</t>
  </si>
  <si>
    <t>OM.7.7.4</t>
  </si>
  <si>
    <t>OM.7.7.5</t>
  </si>
  <si>
    <t>OM.7.7.6</t>
  </si>
  <si>
    <t xml:space="preserve">8. Loan Seasoning </t>
  </si>
  <si>
    <t>M.7.8.1</t>
  </si>
  <si>
    <t>Up to 12months</t>
  </si>
  <si>
    <t>M.7.8.2</t>
  </si>
  <si>
    <t>≥  12 - ≤ 24 months</t>
  </si>
  <si>
    <t>M.7.8.3</t>
  </si>
  <si>
    <t>≥ 24 - ≤ 36 months</t>
  </si>
  <si>
    <t>M.7.8.4</t>
  </si>
  <si>
    <t>≥ 36 - ≤ 60 months</t>
  </si>
  <si>
    <t>M.7.8.5</t>
  </si>
  <si>
    <t>≥ 60 months</t>
  </si>
  <si>
    <t>OM.7.8.1</t>
  </si>
  <si>
    <t>OM.7.8.2</t>
  </si>
  <si>
    <t>OM.7.8.3</t>
  </si>
  <si>
    <t>OM.7.8.4</t>
  </si>
  <si>
    <t>9. Non-Performing Loans (NPLs)</t>
  </si>
  <si>
    <t>M.7.9.1</t>
  </si>
  <si>
    <t>% NPLs</t>
  </si>
  <si>
    <t>OM.7.9.1</t>
  </si>
  <si>
    <t>OM.7.9.2</t>
  </si>
  <si>
    <t>OM.7.9.3</t>
  </si>
  <si>
    <t>OM.7.9.4</t>
  </si>
  <si>
    <t>10. Loan Size Information</t>
  </si>
  <si>
    <t>Nominal</t>
  </si>
  <si>
    <t>Number of Loans</t>
  </si>
  <si>
    <t>% No. of Loans</t>
  </si>
  <si>
    <t>M.7A.10.1</t>
  </si>
  <si>
    <t>Average loan size (000s)</t>
  </si>
  <si>
    <t>By buckets (mn):</t>
  </si>
  <si>
    <t>M.7A.10.2</t>
  </si>
  <si>
    <t>M.7A.10.3</t>
  </si>
  <si>
    <t>M.7A.10.4</t>
  </si>
  <si>
    <t>M.7A.10.5</t>
  </si>
  <si>
    <t>M.7A.10.6</t>
  </si>
  <si>
    <t>M.7A.10.7</t>
  </si>
  <si>
    <t>M.7A.10.8</t>
  </si>
  <si>
    <t>M.7A.10.9</t>
  </si>
  <si>
    <t>M.7A.10.10</t>
  </si>
  <si>
    <t>M.7A.10.11</t>
  </si>
  <si>
    <t>M.7A.10.12</t>
  </si>
  <si>
    <t>M.7A.10.13</t>
  </si>
  <si>
    <t>M.7A.10.14</t>
  </si>
  <si>
    <t>M.7A.10.15</t>
  </si>
  <si>
    <t>M.7A.10.16</t>
  </si>
  <si>
    <t>M.7A.10.17</t>
  </si>
  <si>
    <t>M.7A.10.18</t>
  </si>
  <si>
    <t>M.7A.10.19</t>
  </si>
  <si>
    <t>M.7A.10.20</t>
  </si>
  <si>
    <t>M.7A.10.21</t>
  </si>
  <si>
    <t>M.7A.10.22</t>
  </si>
  <si>
    <t>M.7A.10.23</t>
  </si>
  <si>
    <t>M.7A.10.24</t>
  </si>
  <si>
    <t>M.7A.10.25</t>
  </si>
  <si>
    <t>M.7A.10.26</t>
  </si>
  <si>
    <t>11. Loan to Value (LTV) Information - UNINDEXED</t>
  </si>
  <si>
    <t>M.7A.11.1</t>
  </si>
  <si>
    <t>Weighted Average LTV (%)</t>
  </si>
  <si>
    <t>By LTV buckets (mn):</t>
  </si>
  <si>
    <t>M.7A.11.2</t>
  </si>
  <si>
    <t>&gt;0 - &lt;=40 %</t>
  </si>
  <si>
    <t>M.7A.11.3</t>
  </si>
  <si>
    <t>&gt;40 - &lt;=50 %</t>
  </si>
  <si>
    <t>M.7A.11.4</t>
  </si>
  <si>
    <t>&gt;50 - &lt;=60 %</t>
  </si>
  <si>
    <t>M.7A.11.5</t>
  </si>
  <si>
    <t>&gt;60 - &lt;=70 %</t>
  </si>
  <si>
    <t>M.7A.11.6</t>
  </si>
  <si>
    <t>&gt;70 - &lt;=80 %</t>
  </si>
  <si>
    <t>M.7A.11.7</t>
  </si>
  <si>
    <t>&gt;80 - &lt;=90 %</t>
  </si>
  <si>
    <t>M.7A.11.8</t>
  </si>
  <si>
    <t>&gt;90 - &lt;=100 %</t>
  </si>
  <si>
    <t>M.7A.11.9</t>
  </si>
  <si>
    <t>&gt;100%</t>
  </si>
  <si>
    <t>M.7A.11.10</t>
  </si>
  <si>
    <t>OM.7A.11.1</t>
  </si>
  <si>
    <t>o/w &gt;100 - &lt;=110 %</t>
  </si>
  <si>
    <t>OM.7A.11.2</t>
  </si>
  <si>
    <t>o/w &gt;110 - &lt;=120 %</t>
  </si>
  <si>
    <t>OM.7A.11.3</t>
  </si>
  <si>
    <t>o/w &gt;120 - &lt;=130 %</t>
  </si>
  <si>
    <t>OM.7A.11.4</t>
  </si>
  <si>
    <t>o/w &gt;130 - &lt;=140 %</t>
  </si>
  <si>
    <t>OM.7A.11.5</t>
  </si>
  <si>
    <t>o/w &gt;140 - &lt;=150 %</t>
  </si>
  <si>
    <t>OM.7A.11.6</t>
  </si>
  <si>
    <t>o/w &gt;150 %</t>
  </si>
  <si>
    <t>OM.7A.11.7</t>
  </si>
  <si>
    <t>OM.7A.11.8</t>
  </si>
  <si>
    <t>OM.7A.11.9</t>
  </si>
  <si>
    <t xml:space="preserve">12. Loan to Value (LTV) Information - INDEXED </t>
  </si>
  <si>
    <t>M.7A.12.1</t>
  </si>
  <si>
    <t>M.7A.12.2</t>
  </si>
  <si>
    <t>M.7A.12.3</t>
  </si>
  <si>
    <t>M.7A.12.4</t>
  </si>
  <si>
    <t>M.7A.12.5</t>
  </si>
  <si>
    <t>M.7A.12.6</t>
  </si>
  <si>
    <t>M.7A.12.7</t>
  </si>
  <si>
    <t>M.7A.12.8</t>
  </si>
  <si>
    <t>M.7A.12.9</t>
  </si>
  <si>
    <t>M.7A.12.10</t>
  </si>
  <si>
    <t>OM.7A.12.1</t>
  </si>
  <si>
    <t>OM.7A.12.2</t>
  </si>
  <si>
    <t>OM.7A.12.3</t>
  </si>
  <si>
    <t>OM.7A.12.4</t>
  </si>
  <si>
    <t>OM.7A.12.5</t>
  </si>
  <si>
    <t>OM.7A.12.6</t>
  </si>
  <si>
    <t>OM.7A.12.7</t>
  </si>
  <si>
    <t>OM.7A.12.8</t>
  </si>
  <si>
    <t>OM.7A.12.9</t>
  </si>
  <si>
    <t>13. Breakdown by type</t>
  </si>
  <si>
    <t>M.7A.13.1</t>
  </si>
  <si>
    <t>Owner occupied</t>
  </si>
  <si>
    <t>M.7A.13.2</t>
  </si>
  <si>
    <t>Second home/Holiday houses</t>
  </si>
  <si>
    <t>M.7A.13.3</t>
  </si>
  <si>
    <t>Buy-to-let/Non-owner occupied</t>
  </si>
  <si>
    <t>M.7A.13.4</t>
  </si>
  <si>
    <t>OM.7A.13.1</t>
  </si>
  <si>
    <t>o/w Subsidised housing</t>
  </si>
  <si>
    <t>OM.7A.13.2</t>
  </si>
  <si>
    <t>o/w Private rental</t>
  </si>
  <si>
    <t>OM.7A.13.3</t>
  </si>
  <si>
    <t xml:space="preserve">o/w Multi-family housing </t>
  </si>
  <si>
    <t>OM.7A.13.4</t>
  </si>
  <si>
    <t xml:space="preserve">o/w Buildings under construction </t>
  </si>
  <si>
    <t>OM.7A.13.5</t>
  </si>
  <si>
    <t>o/w Buildings land</t>
  </si>
  <si>
    <t>OM.7A.13.6</t>
  </si>
  <si>
    <t>OM.7A.13.7</t>
  </si>
  <si>
    <t>OM.7A.13.8</t>
  </si>
  <si>
    <t>OM.7A.13.9</t>
  </si>
  <si>
    <t>OM.7A.13.10</t>
  </si>
  <si>
    <t>OM.7A.13.11</t>
  </si>
  <si>
    <t>14. Loan by Ranking</t>
  </si>
  <si>
    <t>M.7A.14.2</t>
  </si>
  <si>
    <t>Guaranteed</t>
  </si>
  <si>
    <t>M.7A.14.3</t>
  </si>
  <si>
    <t>OM.7A.14.1</t>
  </si>
  <si>
    <t>OM.7A.14.2</t>
  </si>
  <si>
    <t>OM.7A.14.3</t>
  </si>
  <si>
    <t>OM.7A.14.4</t>
  </si>
  <si>
    <t>OM.7A.14.5</t>
  </si>
  <si>
    <t>OM.7A.14.6</t>
  </si>
  <si>
    <t>7B Commercial Cover Pool</t>
  </si>
  <si>
    <t>15. Loan Size Information</t>
  </si>
  <si>
    <t>M.7B.15.1</t>
  </si>
  <si>
    <t>M.7B.15.2</t>
  </si>
  <si>
    <t>M.7B.15.3</t>
  </si>
  <si>
    <t>M.7B.15.4</t>
  </si>
  <si>
    <t>M.7B.15.5</t>
  </si>
  <si>
    <t>M.7B.15.6</t>
  </si>
  <si>
    <t>M.7B.15.7</t>
  </si>
  <si>
    <t>M.7B.15.8</t>
  </si>
  <si>
    <t>M.7B.15.9</t>
  </si>
  <si>
    <t>M.7B.15.10</t>
  </si>
  <si>
    <t>M.7B.15.11</t>
  </si>
  <si>
    <t>M.7B.15.12</t>
  </si>
  <si>
    <t>M.7B.15.13</t>
  </si>
  <si>
    <t>M.7B.15.14</t>
  </si>
  <si>
    <t>M.7B.15.15</t>
  </si>
  <si>
    <t>M.7B.15.16</t>
  </si>
  <si>
    <t>M.7B.15.17</t>
  </si>
  <si>
    <t>M.7B.15.18</t>
  </si>
  <si>
    <t>M.7B.15.19</t>
  </si>
  <si>
    <t>M.7B.15.20</t>
  </si>
  <si>
    <t>M.7B.15.21</t>
  </si>
  <si>
    <t>M.7B.15.22</t>
  </si>
  <si>
    <t>M.7B.15.23</t>
  </si>
  <si>
    <t>M.7B.15.24</t>
  </si>
  <si>
    <t>M.7B.15.25</t>
  </si>
  <si>
    <t>M.7B.15.26</t>
  </si>
  <si>
    <t xml:space="preserve">16. Loan to Value (LTV) Information - UNINDEXED </t>
  </si>
  <si>
    <t>M.7B.16.1</t>
  </si>
  <si>
    <t>M.7B.16.2</t>
  </si>
  <si>
    <t>M.7B.16.3</t>
  </si>
  <si>
    <t>M.7B.16.4</t>
  </si>
  <si>
    <t>M.7B.16.5</t>
  </si>
  <si>
    <t>M.7B.16.6</t>
  </si>
  <si>
    <t>M.7B.16.7</t>
  </si>
  <si>
    <t>M.7B.16.8</t>
  </si>
  <si>
    <t>M.7B.16.9</t>
  </si>
  <si>
    <t>M.7B.16.10</t>
  </si>
  <si>
    <t>OM.7B.16.1</t>
  </si>
  <si>
    <t>OM.7B.16.2</t>
  </si>
  <si>
    <t>OM.7B.16.3</t>
  </si>
  <si>
    <t>OM.7B.16.4</t>
  </si>
  <si>
    <t>OM.7B.16.5</t>
  </si>
  <si>
    <t>OM.7B.16.6</t>
  </si>
  <si>
    <t>OM.7B.16.7</t>
  </si>
  <si>
    <t>OM.7B.16.8</t>
  </si>
  <si>
    <t>OM.7B.16.9</t>
  </si>
  <si>
    <t>17. Loan to Value (LTV) Information - INDEXED</t>
  </si>
  <si>
    <t>M.7B.17.1</t>
  </si>
  <si>
    <t>M.7B.17.2</t>
  </si>
  <si>
    <t>M.7B.17.3</t>
  </si>
  <si>
    <t>M.7B.17.4</t>
  </si>
  <si>
    <t>M.7B.17.5</t>
  </si>
  <si>
    <t>M.7B.17.6</t>
  </si>
  <si>
    <t>M.7B.17.7</t>
  </si>
  <si>
    <t>M.7B.17.8</t>
  </si>
  <si>
    <t>M.7B.17.9</t>
  </si>
  <si>
    <t>M.7B.17.10</t>
  </si>
  <si>
    <t>OM.7B.17.1</t>
  </si>
  <si>
    <t>OM.7B.17.2</t>
  </si>
  <si>
    <t>OM.7B.17.3</t>
  </si>
  <si>
    <t>OM.7B.17.4</t>
  </si>
  <si>
    <t>OM.7B.17.5</t>
  </si>
  <si>
    <t>OM.7B.17.6</t>
  </si>
  <si>
    <t>OM.7B.17.7</t>
  </si>
  <si>
    <t>OM.7B.17.8</t>
  </si>
  <si>
    <t>OM.7B.17.9</t>
  </si>
  <si>
    <t>18. Breakdown by Type</t>
  </si>
  <si>
    <t>% Commercial loans</t>
  </si>
  <si>
    <t>M.7B.18.1</t>
  </si>
  <si>
    <t>Retail</t>
  </si>
  <si>
    <t>M.7B.18.2</t>
  </si>
  <si>
    <t>Office</t>
  </si>
  <si>
    <t>M.7B.18.3</t>
  </si>
  <si>
    <t>Hotel/Tourism</t>
  </si>
  <si>
    <t>M.7B.18.4</t>
  </si>
  <si>
    <t>Shopping malls</t>
  </si>
  <si>
    <t>M.7B.18.5</t>
  </si>
  <si>
    <t>Industry</t>
  </si>
  <si>
    <t>M.7B.18.6</t>
  </si>
  <si>
    <t>Agriculture</t>
  </si>
  <si>
    <t>M.7B.18.7</t>
  </si>
  <si>
    <t>Other commercially used</t>
  </si>
  <si>
    <t>M.7B.18.8</t>
  </si>
  <si>
    <t>Land</t>
  </si>
  <si>
    <t>M.7B.18.9</t>
  </si>
  <si>
    <t>Property developers / Bulding under construction</t>
  </si>
  <si>
    <t>M.7B.18.10</t>
  </si>
  <si>
    <t>OM.7B.18.1</t>
  </si>
  <si>
    <t>o/w Social &amp; Cultural purposes</t>
  </si>
  <si>
    <t>OM.7B.18.2</t>
  </si>
  <si>
    <t>OM.7B.18.3</t>
  </si>
  <si>
    <t>OM.7B.18.4</t>
  </si>
  <si>
    <t>OM.7B.18.5</t>
  </si>
  <si>
    <t>OM.7B.18.6</t>
  </si>
  <si>
    <t>OM.7B.18.7</t>
  </si>
  <si>
    <t>OM.7B.18.8</t>
  </si>
  <si>
    <t>OM.7B.18.9</t>
  </si>
  <si>
    <t>OM.7B.18.10</t>
  </si>
  <si>
    <t>OM.7B.18.11</t>
  </si>
  <si>
    <t>OM.7B.18.12</t>
  </si>
  <si>
    <t>OM.7B.18.13</t>
  </si>
  <si>
    <t>OM.7B.18.14</t>
  </si>
  <si>
    <t>OM.7B.18.15</t>
  </si>
  <si>
    <t>OM.7B.18.16</t>
  </si>
  <si>
    <t>OM.7B.18.17</t>
  </si>
  <si>
    <t>1. General Information</t>
  </si>
  <si>
    <t>% Public Sector Assets</t>
  </si>
  <si>
    <t>% Shipping Loans</t>
  </si>
  <si>
    <t>C. Harmonised Transparency Template - Glossary</t>
  </si>
  <si>
    <t>The definitions below reflect the national specificities</t>
  </si>
  <si>
    <t>1. Glossary - Standard Harmonised Items</t>
  </si>
  <si>
    <t>HG.1.1</t>
  </si>
  <si>
    <t>OC Calculation: Actual</t>
  </si>
  <si>
    <t>HG.1.2</t>
  </si>
  <si>
    <t>OC Calculation: Legal minimum</t>
  </si>
  <si>
    <t>HG.1.3</t>
  </si>
  <si>
    <t>OC Calculation: Committed</t>
  </si>
  <si>
    <t>HG.1.4</t>
  </si>
  <si>
    <t>Interest Rate Types</t>
  </si>
  <si>
    <t>HG.1.5</t>
  </si>
  <si>
    <t>HG.1.6</t>
  </si>
  <si>
    <t xml:space="preserve">Maturity Buckets of Covered Bonds [i.e. how is the contractual and/or expected maturity defined? What maturity structure (hard bullet, soft bullet, conditional pass through)? Under what conditions/circumstances? Etc.] </t>
  </si>
  <si>
    <t>HG.1.7</t>
  </si>
  <si>
    <t>LTVs: Definition</t>
  </si>
  <si>
    <t>HG.1.8</t>
  </si>
  <si>
    <t>LTVs: Calculation of property/shipping value</t>
  </si>
  <si>
    <t>HG.1.9</t>
  </si>
  <si>
    <t>LTVs: Applied property/shipping valuation techniques, including whether use of index, Automated Valuation Model (AVM) or on-site audits</t>
  </si>
  <si>
    <t>HG.1.10</t>
  </si>
  <si>
    <t>LTVs: Frequency and time of last valuation</t>
  </si>
  <si>
    <t>HG.1.11</t>
  </si>
  <si>
    <t>Explain how mortgage types are defined whether for residential housing, multi-family housing, commercial real estate, etc. Same for shipping where relecvant</t>
  </si>
  <si>
    <t>HG.1.12</t>
  </si>
  <si>
    <t>Hedging Strategy (please explain how you address interest rate and currency risk)</t>
  </si>
  <si>
    <t>HG.1.13</t>
  </si>
  <si>
    <t>Non-performing loans</t>
  </si>
  <si>
    <t>OHG.1.1</t>
  </si>
  <si>
    <t>NPV assumptions (when stated)</t>
  </si>
  <si>
    <t>OHG.1.2</t>
  </si>
  <si>
    <t>OHG.1.3</t>
  </si>
  <si>
    <t>OHG.1.4</t>
  </si>
  <si>
    <t>OHG.1.5</t>
  </si>
  <si>
    <t>2. Reason for No Data</t>
  </si>
  <si>
    <t>Value</t>
  </si>
  <si>
    <t>HG.2.1</t>
  </si>
  <si>
    <t xml:space="preserve">Not applicable for the jurisdiction </t>
  </si>
  <si>
    <t>ND1</t>
  </si>
  <si>
    <t>HG.2.2</t>
  </si>
  <si>
    <t>Not relevant for the issuer and/or CB programme at the present time</t>
  </si>
  <si>
    <t>ND2</t>
  </si>
  <si>
    <t>HG.2.3</t>
  </si>
  <si>
    <t>Not available at the present time</t>
  </si>
  <si>
    <t>ND3</t>
  </si>
  <si>
    <t>OHG.2.1</t>
  </si>
  <si>
    <t>OHG.2.2</t>
  </si>
  <si>
    <t>3. Glossary - Extra national and/or Issuer Items</t>
  </si>
  <si>
    <t>HG.3.1</t>
  </si>
  <si>
    <t>Other definitions deemed relevant</t>
  </si>
  <si>
    <t>OHG.3.1</t>
  </si>
  <si>
    <t>OHG.3.2</t>
  </si>
  <si>
    <t>OHG.3.3</t>
  </si>
  <si>
    <t>OHG.3.4</t>
  </si>
  <si>
    <t>OHG.3.5</t>
  </si>
  <si>
    <t xml:space="preserve">Disclaimer - Important notices </t>
  </si>
  <si>
    <t>(i) The Product Information displayed on this Site has been uploaded by the Issuers of the relevant Products. None of the information displayed on this Site shall form the basis of any contract. Any User of this Site will be required to acknowledge that it has not relied on, or been induced to enter into any contract by, any representation or warranty.</t>
  </si>
  <si>
    <t>(ii) The Covered Bond Label Foundation has not independently verified the Product Information displayed on this Site. Accordingly, no representation, warranty or undertaking, express or implied, is made, and no responsibility is accepted, by the Covered Bond Label Foundation as to or in relation to the accuracy or completeness or otherwise of such Product Information."</t>
  </si>
  <si>
    <t>(iii) The information provided on or accessible through the Site is not intended for distribution to, or use by, any person or entity in any jurisdiction where such distribution or use would be contrary to local law, or which would subject us or any Issuer, to any authorisation, registration or other requirement within such jurisdiction. You agree not to use or export the information or materials available on or through this Site in violation of laws in your jurisdiction.</t>
  </si>
  <si>
    <t>TERMS OF USE</t>
  </si>
  <si>
    <r>
      <t>The Site is intended for use as a directory of information relating to certain covered bond products ("</t>
    </r>
    <r>
      <rPr>
        <b/>
        <sz val="13"/>
        <color rgb="FF1E1B1D"/>
        <rFont val="Calibri"/>
        <family val="2"/>
        <scheme val="minor"/>
      </rPr>
      <t>Products</t>
    </r>
    <r>
      <rPr>
        <sz val="13"/>
        <color rgb="FF1E1B1D"/>
        <rFont val="Calibri"/>
        <family val="2"/>
        <scheme val="minor"/>
      </rPr>
      <t>") (the "</t>
    </r>
    <r>
      <rPr>
        <b/>
        <sz val="13"/>
        <color rgb="FF1E1B1D"/>
        <rFont val="Calibri"/>
        <family val="2"/>
        <scheme val="minor"/>
      </rPr>
      <t>Product Information</t>
    </r>
    <r>
      <rPr>
        <sz val="13"/>
        <color rgb="FF1E1B1D"/>
        <rFont val="Calibri"/>
        <family val="2"/>
        <scheme val="minor"/>
      </rPr>
      <t>") by an issuer of ("</t>
    </r>
    <r>
      <rPr>
        <b/>
        <sz val="13"/>
        <color rgb="FF1E1B1D"/>
        <rFont val="Calibri"/>
        <family val="2"/>
        <scheme val="minor"/>
      </rPr>
      <t>Issuer</t>
    </r>
    <r>
      <rPr>
        <sz val="13"/>
        <color rgb="FF1E1B1D"/>
        <rFont val="Calibri"/>
        <family val="2"/>
        <scheme val="minor"/>
      </rPr>
      <t>"), or potential investor in ("</t>
    </r>
    <r>
      <rPr>
        <b/>
        <sz val="13"/>
        <color rgb="FF1E1B1D"/>
        <rFont val="Calibri"/>
        <family val="2"/>
        <scheme val="minor"/>
      </rPr>
      <t>Investor</t>
    </r>
    <r>
      <rPr>
        <sz val="13"/>
        <color rgb="FF1E1B1D"/>
        <rFont val="Calibri"/>
        <family val="2"/>
        <scheme val="minor"/>
      </rPr>
      <t>"), such Products (an Issuer, Investor, or any other person accessing this Site, each a "</t>
    </r>
    <r>
      <rPr>
        <b/>
        <sz val="13"/>
        <color rgb="FF1E1B1D"/>
        <rFont val="Calibri"/>
        <family val="2"/>
        <scheme val="minor"/>
      </rPr>
      <t>User</t>
    </r>
    <r>
      <rPr>
        <sz val="13"/>
        <color rgb="FF1E1B1D"/>
        <rFont val="Calibri"/>
        <family val="2"/>
        <scheme val="minor"/>
      </rPr>
      <t>" or "</t>
    </r>
    <r>
      <rPr>
        <b/>
        <sz val="13"/>
        <color rgb="FF1E1B1D"/>
        <rFont val="Calibri"/>
        <family val="2"/>
        <scheme val="minor"/>
      </rPr>
      <t>you</t>
    </r>
    <r>
      <rPr>
        <sz val="13"/>
        <color rgb="FF1E1B1D"/>
        <rFont val="Calibri"/>
        <family val="2"/>
        <scheme val="minor"/>
      </rPr>
      <t>"). The Product Information is provided by each relevant Issuer, and remains at all times the sole responsibility of the relevant Issuer. We have not independently verified any Product Information, nor reviewed whether any Product for which information is available on the Site actually is a covered bond product. This Site or any label made available through it does not constitute, nor contain, any form of credit rating, any offer to sell (or the solicitation of an offer to purchase) any Product, nor does it constitute a recommendation, or investment advice (or any other type of advice) upon which reliance should be placed.</t>
    </r>
  </si>
  <si>
    <r>
      <t xml:space="preserve"> These terms and conditions together with the documents referred to in them set out the terms of use ("</t>
    </r>
    <r>
      <rPr>
        <b/>
        <sz val="13"/>
        <color rgb="FF1E1B1D"/>
        <rFont val="Calibri"/>
        <family val="2"/>
        <scheme val="minor"/>
      </rPr>
      <t>T&amp;Cs</t>
    </r>
    <r>
      <rPr>
        <sz val="13"/>
        <color rgb="FF1E1B1D"/>
        <rFont val="Calibri"/>
        <family val="2"/>
        <scheme val="minor"/>
      </rPr>
      <t>") on which (a) an Issuer; (b) Investor; or (c) any other User, may make use of the Site. Section A applies primarily to Investors, and Section B applies primarily to Issuers. The General T&amp;Cs in Section C apply to all Users.</t>
    </r>
  </si>
  <si>
    <r>
      <rPr>
        <b/>
        <sz val="13"/>
        <color rgb="FF1E1B1D"/>
        <rFont val="Calibri"/>
        <family val="2"/>
        <scheme val="minor"/>
      </rPr>
      <t>Our Acceptable Use Policy</t>
    </r>
    <r>
      <rPr>
        <sz val="13"/>
        <color rgb="FF1E1B1D"/>
        <rFont val="Calibri"/>
        <family val="2"/>
        <scheme val="minor"/>
      </rPr>
      <t> and </t>
    </r>
    <r>
      <rPr>
        <b/>
        <sz val="13"/>
        <color rgb="FF1E1B1D"/>
        <rFont val="Calibri"/>
        <family val="2"/>
        <scheme val="minor"/>
      </rPr>
      <t>Privacy Policy</t>
    </r>
    <r>
      <rPr>
        <sz val="13"/>
        <color rgb="FF1E1B1D"/>
        <rFont val="Calibri"/>
        <family val="2"/>
        <scheme val="minor"/>
      </rPr>
      <t> are incorporated into these T&amp;Cs.</t>
    </r>
  </si>
  <si>
    <r>
      <t xml:space="preserve"> Please read the T&amp;Cs carefully before you start to use the Site. By clicking </t>
    </r>
    <r>
      <rPr>
        <b/>
        <sz val="13"/>
        <color rgb="FF1E1B1D"/>
        <rFont val="Calibri"/>
        <family val="2"/>
        <scheme val="minor"/>
      </rPr>
      <t>'Accept'</t>
    </r>
    <r>
      <rPr>
        <sz val="13"/>
        <color rgb="FF1E1B1D"/>
        <rFont val="Calibri"/>
        <family val="2"/>
        <scheme val="minor"/>
      </rPr>
      <t> you indicate that you accept these T&amp;Cs and that you agree to abide by them.</t>
    </r>
  </si>
  <si>
    <t>If any provision of these T&amp;Cs shall be deemed unlawful, void or for any reason unenforceable, then that provision shall be deemed severable from these terms and shall not affect the validity and enforceability of any remaining provisions.</t>
  </si>
  <si>
    <t>SECTION A. INVESTOR T&amp;Cs</t>
  </si>
  <si>
    <t>1. DIRECTORY SERVICES</t>
  </si>
  <si>
    <t>The Site is intended to provide you with certain information from Issuers regarding the self-certification of their Products as labelled covered bonds. The requirements of the Covered Bond Label Convention are intended to increase transparency, improve investor access to information, and improve liquidity in covered bonds, but they are not a substitute in any way for each User's independent investment and credit evaluation.</t>
  </si>
  <si>
    <t>The Product Information on this Site is provided for your convenience only, and does not constitute any form of credit rating, an offer to sell (or the solicitation of an offer to purchase) any Product, nor does it constitute a recommendation, or investment advice (or any other type of advice) upon which reliance should be placed.</t>
  </si>
  <si>
    <t>Users shall exercise independent judgment when viewing the Site and its contents, to make their own investigations and evaluations of the information contained on this Site or accessible through it, and to consult their own attorney, business adviser, tax adviser, and/or any other professional necessary, as to legal, business, tax and investment-related matters concerning the Products and Product Information contained on this Site. No information contained on the Site should be construed as legal, tax, investment, or accounting advice.</t>
  </si>
  <si>
    <r>
      <t xml:space="preserve"> Product Information is incorporated into the directory on the Site following the completion of an automated process conducted by the relevant Issuer. The proper conduct of that process and the accuracy and completeness of the Product Information supplied during that process remain at all times the responsibility of the relevant Issuer. While the Product Information contained on the Site is displayed by us in good faith, no representation is made by us as to its completeness or accuracy. </t>
    </r>
    <r>
      <rPr>
        <b/>
        <sz val="13"/>
        <rFont val="Calibri"/>
        <family val="2"/>
        <scheme val="minor"/>
      </rPr>
      <t>PRODUCT INFORMATION IS DISPLAYED ON THE SITE "AS IS" AND HAS NOT BEEN INDEPENDENTLY VERIFIED BY US. BY YOUR USE OF THE SITE, YOU AGREE THAT WE HAVE NO LIABILITY WHATSOEVER REGARDING THE ACCURACY OF COMPLETENESS OF THE PRODUCT INFORMATION ON THIS SITE.</t>
    </r>
    <r>
      <rPr>
        <sz val="13"/>
        <rFont val="Calibri"/>
        <family val="2"/>
        <scheme val="minor"/>
      </rPr>
      <t> Inclusion of Product Information in the directory on the Site does not constitute a warranty or representation by us that the Product is a covered bond product or complies with any particular criteria or regulations.</t>
    </r>
  </si>
  <si>
    <t xml:space="preserve"> Completion of the relevant self-certification automated process by the Issuer will lead to the grant of the Covered Bond Label. The grant of such label is entirely within the control of the relevant Issuer, and we do not independently verify whether such Issuer complies with the relevant criteria. The existence of a Covered Bond Label does not represent any opinion by us about the creditworthiness of a Product, the value or price of a Product, the appropriateness of a Product's terms, or the Product's future investment performance. Nothing contained on this Site is intended to predict or project future performance.</t>
  </si>
  <si>
    <t xml:space="preserve"> We make no representation that the Products which are featured on the Site are suitable for you and we disclaim all liability and responsibility arising from any reliance placed on any Product Information or on the Covered Bond Label by any visitor to the Site, or by anyone who may be informed of any of its contents.</t>
  </si>
  <si>
    <t>From time to time we may make changes to the Site that we feel are appropriate (see Section C, para 3 below).</t>
  </si>
  <si>
    <t>2. USE OF MATERIALS</t>
  </si>
  <si>
    <t>Subject to any prohibitions or restrictions stated in third party websites accessible via hyperlinks in the Site over which we have no control, you may view the content published on this Site, and you are welcome to print hard copies of, and/or download, material on it for your personal use or internal business purposes (in which case you are required to preserve in your copies any copyright materials displayed in the original materials and otherwise to acknowledge the Site as the source of the material). All downloading of material from the Site must be in accordance with ourAcceptable Use Policy. All other copying is strictly prohibited.</t>
  </si>
  <si>
    <t>The use of material printed or downloaded from our Site must be in accordance with our Acceptable Use Policy.</t>
  </si>
  <si>
    <t>3. LINKS FROM AND TO OUR SITE</t>
  </si>
  <si>
    <t>Where the Site contains hyperlinks to other websites and resources provided by third parties, these links are provided for your information only. We have no control over the contents of those websites or resources, and accept no responsibility for them or for any loss or damage that may arise from your use of them. Users follow links on this Site to external websites at their sole risk.</t>
  </si>
  <si>
    <t>We accept no liability for and do not endorse any statements, advertisements, information, products or services that are published on or may be accessible through any websites owned or operated by third parties or for any action you may take as a result of using the website.</t>
  </si>
  <si>
    <t>Those third party websites may also be subject to separate legal terms and conditions, and Issuers may be subject to separate regulation and are solely responsible for satisfying such regulatory requirements. We do not represent or warrant that any Issuer you deal with is fully authorised under or compliant with any law or regulation in any jurisdiction.</t>
  </si>
  <si>
    <t>You agree not to link any websites to this Site without our express prior written consent. We reserve the right, at any time and for any reason not prohibited by law, to deny permission to anyone to link a website from or to this Site, as well as the right to remove any link currently appearing on our Site.</t>
  </si>
  <si>
    <t>SECTION B. ISSUER T&amp;Cs</t>
  </si>
  <si>
    <t>1. DIRECTORY SERVICES AND LABEL</t>
  </si>
  <si>
    <t>The Issuer is responsible for all Product Information uploaded to and/or validated on the Site by the Issuer or on its behalf, and warrants and represents that all such Product Information is and shall continue to be (and the Issuer shall regularly check the Site in order to ensure that it remains) accurate, complete and up-to-date.</t>
  </si>
  <si>
    <t>The Issuer understands that we do not limit access to the Site based on the nationality of a User. The Issuer shall be solely responsible for compliance with all laws and regulations applicable to the offer and sale of a Product in all jurisdictions in which such Products are offered.</t>
  </si>
  <si>
    <t>The Issuer shall indemnify us against, and hold us harmless from, any losses, liabilities or costs (including reasonable administrative and legal costs) suffered by us (including our officers and employees) or by third parties (including Investors and regulatory authorities), in relation to the Product Information and/or the Issuer's use of, and statements regarding, a Covered Bond Label.</t>
  </si>
  <si>
    <t>We accept no liability in relation to any lack of availability of the Site or any omission of, or any display of incorrect, Product Information on the Site for any reason whatsoever including negligence.</t>
  </si>
  <si>
    <t>The Issuer shall not make any statement that its receipt of a Covered Bond Label constitutes a recommendation by us to buy, sell or hold any Product, or that it reflects our views on the suitability of any Product for a particular Investor.</t>
  </si>
  <si>
    <t>2. PRODUCTS</t>
  </si>
  <si>
    <t>By uploading and/or validating Product Information on our Site, the Issuer warrants and represents that the Product complies with the relevant criteria established by the Label Convention as detailed at </t>
  </si>
  <si>
    <t>www.coveredbondlabel.com/pdf/Covered_Bond_Label_Convention_2015.pdf</t>
  </si>
  <si>
    <t>3. UPLOADING INFORMATION TO OUR SITE</t>
  </si>
  <si>
    <t>Whenever you upload and/or validate Product Information on the Site, you warrant and represent that any such contribution complies with the content standards set out in our Acceptable Use Policy, and you shall indemnify us against, and hold us harmless from, any losses, liabilities and costs arising in respect of any breach of that warranty.</t>
  </si>
  <si>
    <t>You shall promptly notify us in the event that Product Information published on the Site, any representation made to us in connection with obtaining a Covered Product Label, or any other information communicated to us in connection with the Site, becomes false, inaccurate, incomplete, or misleading.</t>
  </si>
  <si>
    <t>Any information you upload to and/or validate on the Site shall be considered non-confidential and non-proprietary, and we have the right to use, copy, distribute and disclose to third parties such information for any purpose. We also have the right to disclose your identity to any third party who is claiming that any information posted or uploaded by you to the Site constitutes a violation of their intellectual property, privacy or other rights or is otherwise unlawful.</t>
  </si>
  <si>
    <t>We shall not be responsible, or liable to any third party, for the content or accuracy of any Product Information posted by you or any other user of the Site.</t>
  </si>
  <si>
    <t>We have the right to remove any information or posting you make on the Site if, in our opinion, such information does not comply with the content standards set out in our Acceptable Use Policy, or for any other reason.</t>
  </si>
  <si>
    <t>4. LINKING TO OUR SITE</t>
  </si>
  <si>
    <t>You may link to our home page (www.coveredbondlabel.com), provided you do so in a way that is fair and legal and does not damage our reputation or take advantage of it, but you must not establish a link in such a way as to suggest any form of association, approval or endorsement on our part.</t>
  </si>
  <si>
    <t xml:space="preserve"> You must not establish a link from any website that is not owned by you.</t>
  </si>
  <si>
    <t>The Site must not be framed on any other website, nor may you create a link to any part of the Site other than the home page. We reserve the right to withdraw linking permission without notice. The website from which you are linking must comply in all respects with the content standards set out in our Acceptable Use Policy.</t>
  </si>
  <si>
    <t>5. SECURITY</t>
  </si>
  <si>
    <t>Issuers are required to register with us in order to use the Site by completing the followingRegistration Form.</t>
  </si>
  <si>
    <r>
      <t>Issuers will be provided with a unique user identification code and password (the "</t>
    </r>
    <r>
      <rPr>
        <b/>
        <sz val="13"/>
        <rFont val="Calibri"/>
        <family val="2"/>
        <scheme val="minor"/>
      </rPr>
      <t>User Details</t>
    </r>
    <r>
      <rPr>
        <sz val="13"/>
        <rFont val="Calibri"/>
        <family val="2"/>
        <scheme val="minor"/>
      </rPr>
      <t>") in order to access the Site for the sole purpose of uploading and/or validating Product Information on the Site. Such User Details are granted by us for the sole and exclusive use of the Issuer.</t>
    </r>
  </si>
  <si>
    <t>We reserve the right to alter or cancel User Details and revoke access to the site at any time.</t>
  </si>
  <si>
    <t>If we need to contact you in relation to your use of the Site, we may contact you by email, telephone or post. The most recent details you have given us will be used. You must promptly inform us of any change in your contact details.</t>
  </si>
  <si>
    <t>6. DOWNLOADING OF ISSUER PROFILES FROM OUR SITE</t>
  </si>
  <si>
    <t>An Issuer may download its own profile from our Site in any of the ways expressly permitted by the Site, but Issuers may not download the profiles of any other Issuers or attempt to download profiles from the Site by any other means.</t>
  </si>
  <si>
    <t>SECTION C. GENERAL T&amp;Cs</t>
  </si>
  <si>
    <t>1. SITE ACCESS</t>
  </si>
  <si>
    <t>Access to the Site is permitted on a temporary basis, and we reserve the right to withdraw or amend the service we provide on the Site without notice. We shall not be liable if for any reason the Site is unavailable at any time or for any period of time.</t>
  </si>
  <si>
    <t>From time to time, we may restrict access to the Site (either partially or in its entirety).</t>
  </si>
  <si>
    <t>If you are provided with a user identification code, password or any other piece of information as part of our security procedures you must treat such information as confidential, and you must not disclose it to any third party. We have the right to disable any user identification code or password, whether chosen by you or allocated by us, at any time, if in our opinion you have failed to comply with any of the provisions of these T&amp;Cs, or for any other reason.</t>
  </si>
  <si>
    <r>
      <t>When using the Site, you must comply with the provisions of our </t>
    </r>
    <r>
      <rPr>
        <b/>
        <sz val="13"/>
        <color rgb="FF1E1B1D"/>
        <rFont val="Calibri"/>
        <family val="2"/>
        <scheme val="minor"/>
      </rPr>
      <t>Acceptable Use Policy</t>
    </r>
    <r>
      <rPr>
        <sz val="13"/>
        <color rgb="FF1E1B1D"/>
        <rFont val="Calibri"/>
        <family val="2"/>
        <scheme val="minor"/>
      </rPr>
      <t>. You shall indemnify us against, and hold us harmless from, any losses, liabilities or costs (including reasonable administrative and legal costs) suffered by us (including our officers and employees) or by third parties (including Investors and regulatory authorities) as a result of any breaches of our</t>
    </r>
    <r>
      <rPr>
        <b/>
        <sz val="13"/>
        <color rgb="FF1E1B1D"/>
        <rFont val="Calibri"/>
        <family val="2"/>
        <scheme val="minor"/>
      </rPr>
      <t>Acceptable Use Policy</t>
    </r>
    <r>
      <rPr>
        <sz val="13"/>
        <color rgb="FF1E1B1D"/>
        <rFont val="Calibri"/>
        <family val="2"/>
        <scheme val="minor"/>
      </rPr>
      <t> that you commit.</t>
    </r>
  </si>
  <si>
    <t>You are responsible for making all arrangements necessary for you to have access to the Site. You are also responsible for ensuring that all persons who access the Site through your internet connection are aware of these T&amp;Cs and that they comply with them.</t>
  </si>
  <si>
    <t>2. INTELLECTUAL PROPERTY</t>
  </si>
  <si>
    <t>All rights in this Site unless otherwise indicated, are owned by us. This Site and all content published on this Site, unless otherwise indicated, are protected by copyright in Belgium and other jurisdictions across the world. All trademarks and devices displayed on this Site, unless otherwise indicated, are owned by us and may be registered in many jurisdictions across the world. Save as provided in these T&amp;Cs, any use or reproduction of these trademarks and/or devices is prohibited.</t>
  </si>
  <si>
    <t>You must not use any part of the materials on the Site for commercial purposes without our consent.</t>
  </si>
  <si>
    <t>3. SITE CHANGES</t>
  </si>
  <si>
    <t>We aim to update the Site on a regular basis, and may change the content at any time. If the need arises, we reserve the right to suspend access to the Site, or close it indefinitely.</t>
  </si>
  <si>
    <t>4. OUR LIABILITY</t>
  </si>
  <si>
    <t>The Product Information displayed on the Site is provided by the Issuer, and the granting of any label made available through the website is under the sole control of the Issuer, in each case without any guarantees, conditions, warranties or representations from us as to its accuracy or completeness. To the extent permitted by law, we, and any third parties connected to us, hereby expressly exclude:</t>
  </si>
  <si>
    <t>· all conditions, warranties and other terms which might otherwise be implied by any applicable law or regulation; and</t>
  </si>
  <si>
    <t>· any liability for any direct, indirect or consequential loss or damage incurred by any User in connection with the Site or in connection with the use, inability to use or results of the use of the Site, any websites linked to it and any materials posted on it (including, without limitation, the omission of, or the display of incorrect, Product Information on the Site) or in connection with any Product, including loss of: income, revenue, business, profits, contracts, anticipated savings, information, or goodwill, regardless of how any such loss or damage is caused.</t>
  </si>
  <si>
    <t>5. INFORMATION ABOUT YOU AND VISITS TO OUR SITE</t>
  </si>
  <si>
    <t>We process information about you in accordance with our Privacy Policy. By using the Site, you consent to such processing and you warrant that all information provided by you is accurate.</t>
  </si>
  <si>
    <t>6. VIRUSES, HACKING, OTHER OFFENCES</t>
  </si>
  <si>
    <t>You must not misuse the Site by knowingly introducing viruses, 'trojan horses', worms, logic bombs or other material which is maliciously or technologically harmful. You must not attempt to gain unauthorised access to the Site, the server on which the Site is stored, or any server, computer or database connected to the Site. You must not attack the Site via a denial-of-service attack or a distributed denial-of-service attack.</t>
  </si>
  <si>
    <t>By breaching this provision, you would commit a criminal offence under the law of 28 November 2000 on computer crime. We shall report any such breach to the relevant law enforcement authorities and we shall co-operate with those authorities by disclosing your identity to them. In the event of such breach, your right to use the Site will cease immediately.</t>
  </si>
  <si>
    <t>We will not be liable for any loss or damage caused by a distributed denial-of-service attack, viruses or other technologically harmful material that may infect your computer equipment, computer programs, information or other proprietary material due to your use of the Site or to your downloading of any information posted on it or on any website linked to it.</t>
  </si>
  <si>
    <t>We do not warrant that this Site or any software or material of whatsoever nature available on or downloaded from it will be free from viruses or defects, compatible with your equipment or fit for any purpose. It is your responsibility to use suitable anti-virus software on any software or other material that you may download from this Site and to ensure the compatibility of such software or material with your equipment and software.</t>
  </si>
  <si>
    <t>We reserve the right to prohibit any activities of any nature or description that, in our sole discretion, might tend to damage or injure our commercial reputation or goodwill or the reputations or goodwill of any of the providers or subscribers to this Site.</t>
  </si>
  <si>
    <t>7. JURISDICTION AND APPLICABLE LAW</t>
  </si>
  <si>
    <t>The courts of Brussels, Belgium shall have exclusive jurisdiction over any claim arising from, or related to, a visit to the Site or these T&amp;Cs.</t>
  </si>
  <si>
    <t>These T&amp;Cs and any dispute or claim arising out of or in connection with them or their subject matter or formation (including non-contractual disputes or claims) shall be governed by and construed in accordance with the laws of Belgium.</t>
  </si>
  <si>
    <t>8. VARIATIONS</t>
  </si>
  <si>
    <t>We may revise these T&amp;Cs at any time by amending this page. You are expected to check this page from time to time to take notice of any changes we have made, as they are binding on you. Certain of the provisions contained in these T&amp;Cs may also be superseded by provisions or notices published elsewhere on the Site.</t>
  </si>
  <si>
    <t>9. CONTACTS</t>
  </si>
  <si>
    <t>Details of how to contact us are available by clicking on Contact Us.</t>
  </si>
  <si>
    <t>We shall inform you if any of our contact details change by posting a notice on the Site.</t>
  </si>
  <si>
    <t>SECTION D. CBFL ACCEPTABLE USE POLICY</t>
  </si>
  <si>
    <t>This acceptable use policy (the "Policy") sets out the terms agreed between a user of the website ("you") and the Covered Bond Label Foundation ("we" or "us") on which you may use the websitewww.coveredbondlabel.com (the "Site"). The Policy shall apply to all users of, and visitors to, the Site.</t>
  </si>
  <si>
    <t>Your use of the Site means that you accept, and agree to abide by, all the terms of the Policy, which supplement our Terms of Use.</t>
  </si>
  <si>
    <t>1. PROHIBITED USES</t>
  </si>
  <si>
    <t>You may use the Site for lawful purposes only. You may not use the Site:</t>
  </si>
  <si>
    <t>· in any way that breaches any applicable local, national or international law or regulation;</t>
  </si>
  <si>
    <t>· in any way which breaches or contravenes our content standards (see para 2 below);</t>
  </si>
  <si>
    <t>· in any way that is unlawful or fraudulent, or has any unlawful or fraudulent purpose or effect;</t>
  </si>
  <si>
    <t>· to transmit, or procure the sending of, any unsolicited or unauthorised advertising or promotional material or any other form of similar solicitation (spam); or</t>
  </si>
  <si>
    <t>· to knowingly transmit any information, send or upload any material that contains viruses, Trojan horses, worms, time-bombs, keystroke loggers, spyware, adware or any other harmful programs or similar computer code designed to adversely affect the operation of any computer software or hardware.</t>
  </si>
  <si>
    <t>You also agree:</t>
  </si>
  <si>
    <t>· not to reproduce, duplicate, copy or re-sell any part of the Site in contravention of the provisions of our Terms of Use; and</t>
  </si>
  <si>
    <t>· not to access without authority, interfere with, damage or disrupt:</t>
  </si>
  <si>
    <t>· any part of the Site;</t>
  </si>
  <si>
    <t>· any equipment or network on which the Site is stored;</t>
  </si>
  <si>
    <t>· any software used in the provision of the Site; or</t>
  </si>
  <si>
    <t>· any equipment or network or software owned or used by any third party.</t>
  </si>
  <si>
    <t>2. CONTENT STANDARDS</t>
  </si>
  <si>
    <t>These content standards apply to any and all information (the "Information") which you contribute to the Site.</t>
  </si>
  <si>
    <t>Information must:</t>
  </si>
  <si>
    <t>·  be accurate; and</t>
  </si>
  <si>
    <t>· comply with applicable law in Belgium and in any country from which it is posted.</t>
  </si>
  <si>
    <t>Information must not:</t>
  </si>
  <si>
    <t>· infringe any copyright, database right, trade mark or other proprietary right of any other person;</t>
  </si>
  <si>
    <t>· be likely to deceive any person; or</t>
  </si>
  <si>
    <t>· be provided in breach of any legal duty owed to any person, such as a contractual duty or a duty of confidence;</t>
  </si>
  <si>
    <t>3. SUSPENSION AND TERMINATION</t>
  </si>
  <si>
    <t>We will determine, at our sole discretion, whether your use of the Site has caused a breach of the Policy. When a breach of the Policy has occurred, we may take such action as we deem reasonable.</t>
  </si>
  <si>
    <t>Failure to comply with the Policy will constitute a material breach of our Terms of Use upon which you are permitted to use the Site, and may result in us taking any of the following actions:</t>
  </si>
  <si>
    <t>· immediate, temporary or permanent withdrawal of your right to use the Site;</t>
  </si>
  <si>
    <t>· immediate, temporary or permanent removal of any Information uploaded by you to the Site;</t>
  </si>
  <si>
    <t>· legal proceedings against you for reimbursement of all costs on an indemnity basis (including, but not limited to, reasonable administrative and legal costs) resulting from the breach;</t>
  </si>
  <si>
    <t>· disclosure of information to law enforcement authorities as requested by law or as we reasonably feel is necessary; or</t>
  </si>
  <si>
    <t>· any other action we deem to be appropriate;</t>
  </si>
  <si>
    <t>4. DOWNLOADING AND USE OF INFORMATION FROM OUR SITE</t>
  </si>
  <si>
    <t xml:space="preserve"> You may download information from our Site in any of the ways expressly permitted by the Site. Where indicated by the Site, you shall supply all the details requested and accept all the applicable terms and conditions before attempting to download any information from the Site. You shall not attempt to download profiles from the Site by any other means.</t>
  </si>
  <si>
    <t>You may use information that has been downloaded from our Site in accordance with our permitted procedures and/or hard copies of information printed from our Site for your personal use or internal business purposes only (in which case you are required to preserve in your copies any copyright materials displayed in the original materials and otherwise to acknowledge the Site as the source of the material). You may not distribute or show any materials downloaded or printed from our Site to any third parties or quote or refer to any such materials in communications with third parties without obtaining our prior written permission. Any such permission would only be granted by us on terms that the third party in question, prior to viewing any material from our Site, accepts and agrees to comply with these T&amp;Cs as if the third party were a User of the Site.</t>
  </si>
  <si>
    <t>Regardless of any permission that may be granted by us for you to distribute or show materials downloaded or printed from our Site to third parties, you must not use or export the information or materials available on or through this Site in violation of laws in your, or any other applicable, jurisdiction. It remains your responsibility at all times to ensure that such laws are not violated.</t>
  </si>
  <si>
    <t>5. CHANGES TO THE POLICY</t>
  </si>
  <si>
    <t>We may revise the Policy at any time by amending this page. You are expected to check this page from time to time to take notice of any changes we make, as they are legally binding on you. Some of the provisions contained in the Policy may also be superseded by provisions or notices published elsewhere on the Site.</t>
  </si>
  <si>
    <t>SECTION E. CBFL PRIVACY POLICY</t>
  </si>
  <si>
    <r>
      <t>The Covered Bond Label Foundation ("</t>
    </r>
    <r>
      <rPr>
        <b/>
        <sz val="13"/>
        <color rgb="FF1E1B1D"/>
        <rFont val="Calibri"/>
        <family val="2"/>
        <scheme val="minor"/>
      </rPr>
      <t>we</t>
    </r>
    <r>
      <rPr>
        <sz val="13"/>
        <color rgb="FF1E1B1D"/>
        <rFont val="Calibri"/>
        <family val="2"/>
        <scheme val="minor"/>
      </rPr>
      <t>" or "</t>
    </r>
    <r>
      <rPr>
        <b/>
        <sz val="13"/>
        <color rgb="FF1E1B1D"/>
        <rFont val="Calibri"/>
        <family val="2"/>
        <scheme val="minor"/>
      </rPr>
      <t>us</t>
    </r>
    <r>
      <rPr>
        <sz val="13"/>
        <color rgb="FF1E1B1D"/>
        <rFont val="Calibri"/>
        <family val="2"/>
        <scheme val="minor"/>
      </rPr>
      <t>") is committed to protecting and respecting the privacy of our users.</t>
    </r>
  </si>
  <si>
    <r>
      <t>This policy (together with our Terms of Use and any other documents referred to on it) sets out the basis on which any personal information we collect from, or that is provided to us by, a user (including from any individual who represents, and/or acts on behalf of, a user) ("</t>
    </r>
    <r>
      <rPr>
        <b/>
        <sz val="13"/>
        <rFont val="Calibri"/>
        <family val="2"/>
        <scheme val="minor"/>
      </rPr>
      <t>you</t>
    </r>
    <r>
      <rPr>
        <sz val="13"/>
        <rFont val="Calibri"/>
        <family val="2"/>
        <scheme val="minor"/>
      </rPr>
      <t>") will be processed by us or by third parties. Please read the following carefully to understand our views and practices regarding your personal information and how we will treat it.</t>
    </r>
  </si>
  <si>
    <r>
      <t>For the purpose of the Law of 8 December 1992 on the protection of privacy in relation to processing of personal information (</t>
    </r>
    <r>
      <rPr>
        <i/>
        <sz val="13"/>
        <rFont val="Calibri"/>
        <family val="2"/>
        <scheme val="minor"/>
      </rPr>
      <t>loi relative à la protection de la vie privée à l'égard des traitements de données à caractère personnel / wet tot bescherming van de persoonlijke levensfeer ten opzichte van de verwerking van persoonsgegevens</t>
    </r>
    <r>
      <rPr>
        <sz val="13"/>
        <rFont val="Calibri"/>
        <family val="2"/>
        <scheme val="minor"/>
      </rPr>
      <t>) (the "</t>
    </r>
    <r>
      <rPr>
        <b/>
        <sz val="13"/>
        <rFont val="Calibri"/>
        <family val="2"/>
        <scheme val="minor"/>
      </rPr>
      <t>Belgian DPL</t>
    </r>
    <r>
      <rPr>
        <sz val="13"/>
        <rFont val="Calibri"/>
        <family val="2"/>
        <scheme val="minor"/>
      </rPr>
      <t>"), we (the Covered Bond Label Foundation) are the data controller.</t>
    </r>
  </si>
  <si>
    <t>1. INFORMATION COLLECTION AND PROCESSING</t>
  </si>
  <si>
    <t>We may collect and process the following information about you:</t>
  </si>
  <si>
    <t>· information that you provide by completing any form on our website (www.coveredbondlabel.com) (the "Site"). This includes information provided at the time of registering to use the Site, subscribing to our service, posting material or requesting further services;</t>
  </si>
  <si>
    <t>· if you contact us, we may keep a record of that correspondence; and</t>
  </si>
  <si>
    <t>· details of your visits to the Site and the resources that you access.</t>
  </si>
  <si>
    <t>This information may include personal information (such as your name or title) and we will only process such personal information for the purposes set out in paragraph 2 below in accordance with the Belgian DPL</t>
  </si>
  <si>
    <t>2. INFORMATION USE</t>
  </si>
  <si>
    <t>We may collect and process your personal information for the following purposes:</t>
  </si>
  <si>
    <t>· to ensure that content from the Site is presented in the most effective manner for your computer;</t>
  </si>
  <si>
    <t>· to provide you with information, products or services that you request from us or which we feel may interest you; and</t>
  </si>
  <si>
    <t>· to notify you about changes to our service.</t>
  </si>
  <si>
    <t>If you do not want us to use your information in this way, or to pass your details on to third parties for marketing purposes, you can refuse consent to such processing by ticking the relevant box situated on the form on which we collect your information.</t>
  </si>
  <si>
    <t>3. TRANSFER AND STORAGE OF PERSONAL INFORMATION</t>
  </si>
  <si>
    <t>You agree that your personal information may be communicated to third parties:</t>
  </si>
  <si>
    <t>· if we are under a duty to disclose or share your personal information in order to comply with any legal obligation, or in order to enforce or apply our Terms of Use and other agreements;</t>
  </si>
  <si>
    <t>· in the case of any legitimate interest; and</t>
  </si>
  <si>
    <t>· for direct marketing purposes (unless you object to such processing in accordance with paragraph 2 above).</t>
  </si>
  <si>
    <r>
      <t>· By submitting your personal information, you also agree that such information may be transferred to, and stored at, a destination outside the European Economic Area ("</t>
    </r>
    <r>
      <rPr>
        <b/>
        <sz val="13"/>
        <rFont val="Calibri"/>
        <family val="2"/>
        <scheme val="minor"/>
      </rPr>
      <t>EEA</t>
    </r>
    <r>
      <rPr>
        <sz val="13"/>
        <rFont val="Calibri"/>
        <family val="2"/>
        <scheme val="minor"/>
      </rPr>
      <t>"), whether or not an adequate level of protection in ensured for personal information in the country of reception.</t>
    </r>
  </si>
  <si>
    <t>· Your personal information may also be processed by staff operating outside the EEA who work for us or for one of our processors for the same purposes as listed in paragraph 2 above. Such staff may be engaged in, among other things, the provision of support services.</t>
  </si>
  <si>
    <t>4. SECURITY</t>
  </si>
  <si>
    <t>We will take all steps reasonably necessary to ensure that your information is treated securely and in accordance with this privacy policy, and to prevent personal information being accessible to and processed by unauthorised parties, or being accidentally changed or deleted. There are internal security measures in place to protect the premises, servers, network, data transfers, and the information itself.</t>
  </si>
  <si>
    <t>You acknowledge however that the transmission of information via the internet is not completely secure. While we will use reasonable endeavours to protect your personal information, we cannot fully guarantee the security of your information transmitted to the Site.</t>
  </si>
  <si>
    <t>Where we have given you a password which enables you to access certain parts of the Site, you are responsible for keeping this password confidential. We ask you not to share your password with anyone.</t>
  </si>
  <si>
    <t>5. YOUR RIGHTS</t>
  </si>
  <si>
    <t>You also have the right to ask us not to process your personal information for marketing purposes. You can exercise your right to prevent such processing by checking certain boxes on the forms we use to collect your information or by contacting us by email or by letter in accordance with the above.</t>
  </si>
  <si>
    <t>6. CHANGES TO OUR PRIVACY POLICY</t>
  </si>
  <si>
    <t>Any changes we may make to our privacy policy in the future will be posted on this page.</t>
  </si>
  <si>
    <t>7. CONTACT</t>
  </si>
  <si>
    <t>If you have any questions about this policy, the collection and use of your personal information or other privacy-specific concerns please contact us by clicking on Contact Us .</t>
  </si>
  <si>
    <t>Total Cover Assets</t>
  </si>
  <si>
    <t>Legal / Regulatory</t>
  </si>
  <si>
    <t>Exposures to/guaranteed by Supranational, Sovereign, Agency (SSA)</t>
  </si>
  <si>
    <t>Agricultural</t>
  </si>
  <si>
    <t>1st lien / No prior ranks</t>
  </si>
  <si>
    <t>Derivatives in the register / cover pool [notional] (mn)</t>
  </si>
  <si>
    <t>Residual Life (mn)</t>
  </si>
  <si>
    <t>Maturity (mn)</t>
  </si>
  <si>
    <t>This website www.coveredbondlabel.com (the "Site") is owned and operated by the Covered Bond Label Foundation (the Covered Bond Label Foundation together with its affiliates, "we" or "us") a Private Foundation (fondation privée / private stichting) registered in Belgium; whose registered office is at Rue de la Science 14 - 1040 Brussels - Belgium and registered under number 500.950.659 (RPR/RPM Brussels).</t>
  </si>
  <si>
    <t>The Belgian DPL gives you the right to access or, where incorrect, amend or delete (at your request and free of charge) personal information pertaining to you. You can exercise these rights at any time by contacting us by email by clicking on Contact Us or by letter addressed to Covered Bond Label Foundation Rue de la Science 14 - 1040 Brussels - Belgium.</t>
  </si>
  <si>
    <t>o/w Forest &amp; Agriculture</t>
  </si>
  <si>
    <t>M.7A.13.5</t>
  </si>
  <si>
    <t xml:space="preserve">Contractual </t>
  </si>
  <si>
    <t xml:space="preserve">Expected Upon Prepayments </t>
  </si>
  <si>
    <t xml:space="preserve">Initial Maturity  </t>
  </si>
  <si>
    <t xml:space="preserve">Extended Maturity </t>
  </si>
  <si>
    <t>Residual Life Buckets of Cover assets [i.e. how is the contractual and/or expected residual life defined? What assumptions eg, in terms of prepayments? etc.]</t>
  </si>
  <si>
    <t>Sponsor (if applicable)</t>
  </si>
  <si>
    <t>Back-up servicer</t>
  </si>
  <si>
    <t>BUS facilitator</t>
  </si>
  <si>
    <t xml:space="preserve">Cash manager </t>
  </si>
  <si>
    <t>Back-up cash manager</t>
  </si>
  <si>
    <t>Account bank</t>
  </si>
  <si>
    <t>Standby account bank</t>
  </si>
  <si>
    <t>Account bank guarantor</t>
  </si>
  <si>
    <t>Swap Counterparties</t>
  </si>
  <si>
    <t>Type of Swap</t>
  </si>
  <si>
    <t>CONTENT OF TAB E</t>
  </si>
  <si>
    <t>E.1.1.1</t>
  </si>
  <si>
    <t>E.1.1.2</t>
  </si>
  <si>
    <t>E.1.1.3</t>
  </si>
  <si>
    <t>E.1.1.4</t>
  </si>
  <si>
    <t>E.1.1.5</t>
  </si>
  <si>
    <t>E.1.1.6</t>
  </si>
  <si>
    <t>E.1.1.7</t>
  </si>
  <si>
    <t>E.1.1.8</t>
  </si>
  <si>
    <t>E.1.1.9</t>
  </si>
  <si>
    <t>E.1.1.10</t>
  </si>
  <si>
    <t>OE.1.1.1</t>
  </si>
  <si>
    <t>Transaction Counterparties</t>
  </si>
  <si>
    <t>2.  Additional information on the swaps</t>
  </si>
  <si>
    <t>OE.1.1.2</t>
  </si>
  <si>
    <t>OE.1.1.3</t>
  </si>
  <si>
    <t>OE.1.1.4</t>
  </si>
  <si>
    <t>OE.1.1.5</t>
  </si>
  <si>
    <t>OE.1.1.6</t>
  </si>
  <si>
    <t>OE.1.1.7</t>
  </si>
  <si>
    <t>OE.1.1.8</t>
  </si>
  <si>
    <t>OE.2.1.1</t>
  </si>
  <si>
    <t>OE.2.1.2</t>
  </si>
  <si>
    <t>OE.2.1.3</t>
  </si>
  <si>
    <t>OE.2.1.4</t>
  </si>
  <si>
    <t>OE.2.1.5</t>
  </si>
  <si>
    <t>OE.2.1.6</t>
  </si>
  <si>
    <t>OE.2.1.7</t>
  </si>
  <si>
    <t>OE.2.1.8</t>
  </si>
  <si>
    <t>OE.2.1.9</t>
  </si>
  <si>
    <t>OE.2.1.10</t>
  </si>
  <si>
    <t>OE.2.1.11</t>
  </si>
  <si>
    <t>OE.2.1.12</t>
  </si>
  <si>
    <t>OE.2.1.13</t>
  </si>
  <si>
    <t>Weighted Average Life (in years)</t>
  </si>
  <si>
    <t>3.  Additional information on the asset distribution</t>
  </si>
  <si>
    <t>E.2.1.1</t>
  </si>
  <si>
    <t>E.2.1.2</t>
  </si>
  <si>
    <t>E.2.1.3</t>
  </si>
  <si>
    <t>E.2.1.4</t>
  </si>
  <si>
    <t>E.2.1.5</t>
  </si>
  <si>
    <t>E.2.1.6</t>
  </si>
  <si>
    <t>E.2.1.7</t>
  </si>
  <si>
    <t>E.2.1.8</t>
  </si>
  <si>
    <t>E.2.1.9</t>
  </si>
  <si>
    <t>E.2.1.10</t>
  </si>
  <si>
    <t>E.2.1.11</t>
  </si>
  <si>
    <t>E.2.1.12</t>
  </si>
  <si>
    <t>E.2.1.13</t>
  </si>
  <si>
    <t>E.2.1.14</t>
  </si>
  <si>
    <t>E.2.1.15</t>
  </si>
  <si>
    <t>E.2.1.16</t>
  </si>
  <si>
    <t>E.2.1.17</t>
  </si>
  <si>
    <t>E.2.1.18</t>
  </si>
  <si>
    <t>E.2.1.19</t>
  </si>
  <si>
    <t>E.2.1.20</t>
  </si>
  <si>
    <t>E.2.1.21</t>
  </si>
  <si>
    <t>E.2.1.22</t>
  </si>
  <si>
    <t>E.2.1.23</t>
  </si>
  <si>
    <t>E.2.1.24</t>
  </si>
  <si>
    <t>E.2.1.25</t>
  </si>
  <si>
    <t>E.3.1.1</t>
  </si>
  <si>
    <t>E.3.1.2</t>
  </si>
  <si>
    <t>OE.3.1.1</t>
  </si>
  <si>
    <t>OE.3.1.2</t>
  </si>
  <si>
    <t>OE.3.1.3</t>
  </si>
  <si>
    <t>OE.3.1.4</t>
  </si>
  <si>
    <t>2. Arrears</t>
  </si>
  <si>
    <t>E.3.2.1</t>
  </si>
  <si>
    <t>E.3.2.2</t>
  </si>
  <si>
    <t>E.3.2.3</t>
  </si>
  <si>
    <t>E.3.2.4</t>
  </si>
  <si>
    <t>OE.3.2.1</t>
  </si>
  <si>
    <t>OE.3.2.2</t>
  </si>
  <si>
    <t>OE.3.2.3</t>
  </si>
  <si>
    <t>OE.3.2.4</t>
  </si>
  <si>
    <t>Trustee</t>
  </si>
  <si>
    <t>Cover Pool Monitor</t>
  </si>
  <si>
    <t>E.1.1.11</t>
  </si>
  <si>
    <t>Weighted Average Seasoning (months)</t>
  </si>
  <si>
    <t>Name</t>
  </si>
  <si>
    <t>1.  Additional information on the programme</t>
  </si>
  <si>
    <t>60-&lt;90 days</t>
  </si>
  <si>
    <t>90-&lt;180 days</t>
  </si>
  <si>
    <t>30-&lt;60 days</t>
  </si>
  <si>
    <t>&gt;= 180 days</t>
  </si>
  <si>
    <t>E.3.2.5</t>
  </si>
  <si>
    <t>% Total Loans</t>
  </si>
  <si>
    <t>Guarantor (if applicable)</t>
  </si>
  <si>
    <t>Confidential</t>
  </si>
  <si>
    <t>ND4</t>
  </si>
  <si>
    <t xml:space="preserve"> Reason for No Data in Worksheet E. </t>
  </si>
  <si>
    <t>Legal Entity Identifier (LEI)*</t>
  </si>
  <si>
    <t>* Legal Entity Identifier (LEI) finder: http://www.lei-lookup.com/#!search</t>
  </si>
  <si>
    <t>Weighted Average Maturity (months)**</t>
  </si>
  <si>
    <t>** Weighted Average Maturity = Remaining Term to Maturity</t>
  </si>
  <si>
    <t>Total Assets</t>
  </si>
  <si>
    <t>1. Additional information on the programme</t>
  </si>
  <si>
    <t>E. Harmonised Transparency Template - Optional ECB - ECAIs Data Disclosure</t>
  </si>
  <si>
    <t>This addendum is optional</t>
  </si>
  <si>
    <t>Worksheet E: Optional ECB-ECAIs data</t>
  </si>
  <si>
    <t xml:space="preserve">A. Harmonised Transparency Template - General Information </t>
  </si>
  <si>
    <t>M.7.5.32</t>
  </si>
  <si>
    <t>M.7.5.33</t>
  </si>
  <si>
    <t>M.7.5.34</t>
  </si>
  <si>
    <t>M.7.5.35</t>
  </si>
  <si>
    <t>M.7.5.36</t>
  </si>
  <si>
    <t>M.7.5.37</t>
  </si>
  <si>
    <t>M.7.5.38</t>
  </si>
  <si>
    <t>M.7.5.39</t>
  </si>
  <si>
    <t>M.7.5.40</t>
  </si>
  <si>
    <t>M.7.5.41</t>
  </si>
  <si>
    <t>M.7.5.42</t>
  </si>
  <si>
    <t>M.7.5.43</t>
  </si>
  <si>
    <t>M.7.5.44</t>
  </si>
  <si>
    <t>M.7.5.45</t>
  </si>
  <si>
    <t>M.7.5.46</t>
  </si>
  <si>
    <t>M.7.5.47</t>
  </si>
  <si>
    <t>M.7.5.48</t>
  </si>
  <si>
    <t>M.7.5.49</t>
  </si>
  <si>
    <t>M.7.5.50</t>
  </si>
  <si>
    <t>0 - 1 Y</t>
  </si>
  <si>
    <t>1 - 2 Y</t>
  </si>
  <si>
    <t>2 - 3 Y</t>
  </si>
  <si>
    <t>3 - 4 Y</t>
  </si>
  <si>
    <t>4 - 5 Y</t>
  </si>
  <si>
    <t>5 - 10 Y</t>
  </si>
  <si>
    <t>10+ Y</t>
  </si>
  <si>
    <t>M.7.4.33</t>
  </si>
  <si>
    <t>OHG.2.3</t>
  </si>
  <si>
    <t>curre</t>
  </si>
  <si>
    <t>AUD</t>
  </si>
  <si>
    <t>CAD</t>
  </si>
  <si>
    <t>CHF</t>
  </si>
  <si>
    <t>GBP</t>
  </si>
  <si>
    <t>USD</t>
  </si>
  <si>
    <t>PLN</t>
  </si>
  <si>
    <t>G.3.6.17</t>
  </si>
  <si>
    <t>G.3.7.17</t>
  </si>
  <si>
    <t>5. Breakdown by regions of main country of origin</t>
  </si>
  <si>
    <t>G.3.6.18</t>
  </si>
  <si>
    <t>JPY</t>
  </si>
  <si>
    <t>G.3.7.18</t>
  </si>
  <si>
    <t>Definition</t>
  </si>
  <si>
    <t>HTT 2020</t>
  </si>
  <si>
    <t>6. Cover Assets - Currency</t>
  </si>
  <si>
    <t>1-&lt;30 days</t>
  </si>
  <si>
    <t>2020 Version</t>
  </si>
  <si>
    <t>OG.3.1.4</t>
  </si>
  <si>
    <t>OM.7.2.5</t>
  </si>
  <si>
    <t>OM.7.2.6</t>
  </si>
  <si>
    <t>Eligible OC (%)</t>
  </si>
  <si>
    <t>Andalusia</t>
  </si>
  <si>
    <t>Aragon</t>
  </si>
  <si>
    <t>Asturias</t>
  </si>
  <si>
    <t>Balearic Islands</t>
  </si>
  <si>
    <t>Basque Country</t>
  </si>
  <si>
    <t>Canary Islands</t>
  </si>
  <si>
    <t>Cantabria</t>
  </si>
  <si>
    <t>Castile La Mancha</t>
  </si>
  <si>
    <t>Castile León</t>
  </si>
  <si>
    <t>Catalonia</t>
  </si>
  <si>
    <t>Ceuta</t>
  </si>
  <si>
    <t>Extremadura</t>
  </si>
  <si>
    <t>Galicia</t>
  </si>
  <si>
    <t>La Rioja</t>
  </si>
  <si>
    <t>Madrid</t>
  </si>
  <si>
    <t>Melilla</t>
  </si>
  <si>
    <t>Murcia</t>
  </si>
  <si>
    <t>Navarra</t>
  </si>
  <si>
    <t>Valencia</t>
  </si>
  <si>
    <t>Others/ No info</t>
  </si>
  <si>
    <t xml:space="preserve">    of which up to 100,000 euros</t>
  </si>
  <si>
    <t xml:space="preserve">    of which more than 100,000 euros up to 200,000 euros</t>
  </si>
  <si>
    <t xml:space="preserve">    of which more than 200,000 euros up to 300,000 euros</t>
  </si>
  <si>
    <t xml:space="preserve">    of which more than 300,000 euros up to 500,000 euros</t>
  </si>
  <si>
    <t xml:space="preserve">    of which more than 500,000 euros up to 1mn euros</t>
  </si>
  <si>
    <t xml:space="preserve">    of which more than 1mn euros</t>
  </si>
  <si>
    <t>o/w Multi-family housing</t>
  </si>
  <si>
    <t>o/w Housing</t>
  </si>
  <si>
    <t>o/w Parking Space</t>
  </si>
  <si>
    <t>o/w other</t>
  </si>
  <si>
    <t>(Total Cover Assets - Outstanding Covered Bonds) / Outstanding Covered Bonds</t>
  </si>
  <si>
    <t>80% of Eligible assets</t>
  </si>
  <si>
    <t>Fixed Rate (rate constant &gt; 1 year); Floating Rate (rate constant ≤ 1 year)</t>
  </si>
  <si>
    <t>Remaining contractual loan maturities</t>
  </si>
  <si>
    <t>Remaining contractual covered bonds maturities</t>
  </si>
  <si>
    <t>According to Moody's criteria: Loan to unindexed value of the guarantees. Where there are multiple properties backing a single loan, the aggregate value of all loans and valuations across all properties should be used.</t>
  </si>
  <si>
    <t>According to Moody's criteria: Residential loan when it is full recourse to the individual taking out the loan and is secured against a residential property. The rest are considered as commercial loans.</t>
  </si>
  <si>
    <t>Loans in arrears more than 90 days, considering the full outstanding amount of the loan, not only the amount in arrears.</t>
  </si>
  <si>
    <t>EPIGRAFE</t>
  </si>
  <si>
    <t>EPIGRAFE_DS</t>
  </si>
  <si>
    <t>APARTADO</t>
  </si>
  <si>
    <t>COLUMNA_1</t>
  </si>
  <si>
    <t>COLUMNA_2</t>
  </si>
  <si>
    <t>UNIDAD</t>
  </si>
  <si>
    <t>Weighted AVERAGE Seasoning (months)</t>
  </si>
  <si>
    <t>%</t>
  </si>
  <si>
    <t>3. General Cover Pool / Covered Bond Information: Total Cove</t>
  </si>
  <si>
    <t>4. Cover Pool Amortisation Profile:Weighted Average Life (in</t>
  </si>
  <si>
    <t>4. Cover Pool Amortisation Profile: Residual Life (mn) 0 - 1</t>
  </si>
  <si>
    <t>4. Cover Pool Amortisation Profile: Residual Life (mn) 1 - 2</t>
  </si>
  <si>
    <t>4. Cover Pool Amortisation Profile: Residual Life (mn) 2 - 3</t>
  </si>
  <si>
    <t>4. Cover Pool Amortisation Profile: Residual Life (mn) 3 - 4</t>
  </si>
  <si>
    <t>4. Cover Pool Amortisation Profile: Residual Life (mn) 4 - 5</t>
  </si>
  <si>
    <t>4. Cover Pool Amortisation Profile: Residual Life (mn) 5 - 1</t>
  </si>
  <si>
    <t>4. Cover Pool Amortisation Profile: Residual Life (mn) 10+ Y</t>
  </si>
  <si>
    <t>1. Property Type Information: Residential</t>
  </si>
  <si>
    <t>1. Property Type Information: Commercial</t>
  </si>
  <si>
    <t>2. General Information: Number of mortgage loans</t>
  </si>
  <si>
    <t>NUM</t>
  </si>
  <si>
    <t>2. General Information: Optional information eg, Number of g</t>
  </si>
  <si>
    <t xml:space="preserve">3. Concentration Risks: 10 largest exposures </t>
  </si>
  <si>
    <t>M.7.3.1.1</t>
  </si>
  <si>
    <t>4. Breakdown by Geography :Portugal</t>
  </si>
  <si>
    <t>4. Breakdown by Geography :Spain</t>
  </si>
  <si>
    <t>4. Breakdown BY Geography :Other</t>
  </si>
  <si>
    <t>4. Breakdown by Geography :Switzerland</t>
  </si>
  <si>
    <t>4. Breakdown by Geography :Other</t>
  </si>
  <si>
    <t>ANDALUCIA</t>
  </si>
  <si>
    <t>CATALUÑA</t>
  </si>
  <si>
    <t>CIUDAD DE CEUTA</t>
  </si>
  <si>
    <t>EXTREMADURA</t>
  </si>
  <si>
    <t>GALICIA</t>
  </si>
  <si>
    <t>LA RIOJA</t>
  </si>
  <si>
    <t>COMUNIDAD DE MADRID</t>
  </si>
  <si>
    <t>MELILLA</t>
  </si>
  <si>
    <t>REGION DE MURCIA</t>
  </si>
  <si>
    <t>C. FORAL DE NAVARRA</t>
  </si>
  <si>
    <t>COMUNITAT VALENCIANA</t>
  </si>
  <si>
    <t>ARAGON</t>
  </si>
  <si>
    <t>PORTUGAL</t>
  </si>
  <si>
    <t>SUIZA</t>
  </si>
  <si>
    <t>Resto UE</t>
  </si>
  <si>
    <t>Otros no UE</t>
  </si>
  <si>
    <t>PRINCIP. DE ASTURIAS</t>
  </si>
  <si>
    <t>ILLES BALEARS</t>
  </si>
  <si>
    <t>PAIS VASCO</t>
  </si>
  <si>
    <t>CANARIAS</t>
  </si>
  <si>
    <t>CANTABRIA</t>
  </si>
  <si>
    <t>CASTILLA-LA MANCHA</t>
  </si>
  <si>
    <t>CASTILLA Y LEON</t>
  </si>
  <si>
    <t>6. Breakdown by Interest Rate: Fixed rate</t>
  </si>
  <si>
    <t>6. Breakdown by Interest Rate: Floating rate</t>
  </si>
  <si>
    <t>7. Breakdown by Repayment Type: Bullet / interest only</t>
  </si>
  <si>
    <t>7. Breakdown by Repayment Type Amortising</t>
  </si>
  <si>
    <t>7. Breakdown by Repayment Type: Other</t>
  </si>
  <si>
    <t>8. Loan Seasoning :Up to 12months</t>
  </si>
  <si>
    <t xml:space="preserve">8.Loan Seasoning: &gt;=12 - &lt;= 24 months </t>
  </si>
  <si>
    <t>8. Loan Seasoning : &gt;= 24 - &lt;= 36 months</t>
  </si>
  <si>
    <t>8. Loan Seasoning : &gt;= 36 - &lt;= 60 months</t>
  </si>
  <si>
    <t>8. Loan Seasoning :&gt;= 60 months</t>
  </si>
  <si>
    <t>9. Non-Performing Loans (NPLs): % NPLs</t>
  </si>
  <si>
    <t>of which up to 100,000 euros</t>
  </si>
  <si>
    <t>EUR-NUM</t>
  </si>
  <si>
    <t>of which more than 100,000 euros up to 200,000 euros</t>
  </si>
  <si>
    <t>of which more than 200,000 euros up to 300,000 euros</t>
  </si>
  <si>
    <t>of which more than 300,000 euros up to 500,000 euros</t>
  </si>
  <si>
    <t>of which more than 500,000 euros up to 1mn euros</t>
  </si>
  <si>
    <t>of which more than 1mn euros</t>
  </si>
  <si>
    <t>11. Loan to Value (LTV) Information - UNINDEXED : Weighted A</t>
  </si>
  <si>
    <t xml:space="preserve">11. Loan to Value (LTV) Information - UNINDEXED : &gt;0 - &lt;=40 </t>
  </si>
  <si>
    <t>EUR -NUM</t>
  </si>
  <si>
    <t>11. Loan to Value (LTV) Information - UNINDEXED : &gt;40 - &lt;=50</t>
  </si>
  <si>
    <t>11. Loan to Value (LTV) Information - UNINDEXED : &gt;50 - &lt;=60</t>
  </si>
  <si>
    <t>11. Loan to Value (LTV) Information - UNINDEXED : &gt;60 - &lt;=70</t>
  </si>
  <si>
    <t>11. Loan to Value (LTV) Information - UNINDEXED : &gt;70 - &lt;=80</t>
  </si>
  <si>
    <t>11. Loan to Value (LTV) Information - UNINDEXED : &gt;80 - &lt;=90</t>
  </si>
  <si>
    <t>11. Loan to Value (LTV) Information - UNINDEXED : &gt;90 - &lt;=10</t>
  </si>
  <si>
    <t>&gt;100</t>
  </si>
  <si>
    <t>13. Breakdown by type: Owner occupied</t>
  </si>
  <si>
    <t>13. Breakdown by type: Second home/Holiday houses</t>
  </si>
  <si>
    <t>13. Breakdown by type: Other</t>
  </si>
  <si>
    <t>14. Loan by Ranking: 1st lien / No prior ranks</t>
  </si>
  <si>
    <t>14. Loan by Ranking: Guaranteed</t>
  </si>
  <si>
    <t xml:space="preserve">16. Loan to Value (LTV) Information - UNINDEXED  : Weighted </t>
  </si>
  <si>
    <t>16. Loan to Value (LTV) Information - UNINDEXED  : &gt;0 - &lt;=40</t>
  </si>
  <si>
    <t>16. Loan to Value (LTV) Information - UNINDEXED : &gt;40 - &lt;=50</t>
  </si>
  <si>
    <t>16. Loan to Value (LTV) Information - UNINDEXED : &gt;50 - &lt;=60</t>
  </si>
  <si>
    <t>16. Loan to Value (LTV) Information - UNINDEXED : &gt;60 - &lt;=70</t>
  </si>
  <si>
    <t>16. Loan to Value (LTV) Information - UNINDEXED : &gt;70 - &lt;=80</t>
  </si>
  <si>
    <t>16. Loan to Value (LTV) Information - UNINDEXED : &gt;80 - &lt;=90</t>
  </si>
  <si>
    <t>16. Loan to Value (LTV) Information - UNINDEXED : &gt;90 - &lt;=10</t>
  </si>
  <si>
    <t>16. Loan to Value (LTV) Information - UNINDEXED : &gt;100</t>
  </si>
  <si>
    <t>18. Breakdown by Type: Retail</t>
  </si>
  <si>
    <t>18. Breakdown by Type: Other</t>
  </si>
  <si>
    <t xml:space="preserve">18. Breakdown by Type: Office </t>
  </si>
  <si>
    <t>18. Breakdown by Type: Hotel/Tourism</t>
  </si>
  <si>
    <t xml:space="preserve"> 18. Breakdown by Type: Shopping malls</t>
  </si>
  <si>
    <t>18. Breakdown by Type: Industry</t>
  </si>
  <si>
    <t>18. Breakdown by Type: Land</t>
  </si>
  <si>
    <t xml:space="preserve">18. Breakdown by Type: Property developers / Bulding under </t>
  </si>
  <si>
    <t>SPAIN</t>
  </si>
  <si>
    <t>ABANCA CORPORACIÓN BANCARIA S.A.</t>
  </si>
  <si>
    <t>Legal minimun</t>
  </si>
  <si>
    <t>http://www.abancacorporacionbancaria.com/en/investors/general/#current-issues</t>
  </si>
  <si>
    <t>Y</t>
  </si>
  <si>
    <t>https://www.coveredbondlabel.com/issuer/166/</t>
  </si>
  <si>
    <t>ABANCA CORPORACION BANCARIA S.A</t>
  </si>
  <si>
    <t>54930056IRBXK0Q1FP96</t>
  </si>
  <si>
    <t>ABANCA CORPORACIÓN BANCARIA, S.A</t>
  </si>
  <si>
    <t>Cut-off Date: 30/09/20</t>
  </si>
  <si>
    <t>NO</t>
  </si>
  <si>
    <t>Reporting Date: 06/11/20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</si>
</sst>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43" formatCode="_-* #,##0.00_-;\-* #,##0.00_-;_-* &quot;-&quot;??_-;_-@_-"/>
    <numFmt numFmtId="164" formatCode="_ * #,##0.00_ ;_ * \-#,##0.00_ ;_ * &quot;-&quot;??_ ;_ @_ "/>
    <numFmt numFmtId="165" formatCode="0.0%"/>
    <numFmt numFmtId="166" formatCode="#,##0.0"/>
    <numFmt numFmtId="167" formatCode="0.0"/>
    <numFmt numFmtId="168" formatCode="_(* #,##0.00_);_(* \(#,##0.00\);_(* &quot;-&quot;??_);_(@_)"/>
  </numFmts>
  <fonts count="45" x14ac:knownFonts="1">
    <font>
      <sz val="11"/>
      <color theme="1"/>
      <name val="Calibri"/>
      <family val="2"/>
      <scheme val="minor"/>
    </font>
    <font>
      <i/>
      <sz val="11"/>
      <color theme="1"/>
      <name val="Calibri"/>
      <family val="2"/>
      <scheme val="minor"/>
    </font>
    <font>
      <sz val="11"/>
      <name val="Calibri"/>
      <family val="2"/>
      <scheme val="minor"/>
    </font>
    <font>
      <b/>
      <sz val="11"/>
      <color theme="1"/>
      <name val="Calibri"/>
      <family val="2"/>
      <scheme val="minor"/>
    </font>
    <font>
      <sz val="11"/>
      <color theme="1"/>
      <name val="Calibri"/>
      <family val="2"/>
      <scheme val="minor"/>
    </font>
    <font>
      <b/>
      <sz val="11"/>
      <color theme="0"/>
      <name val="Calibri"/>
      <family val="2"/>
      <scheme val="minor"/>
    </font>
    <font>
      <sz val="11"/>
      <color theme="0"/>
      <name val="Calibri"/>
      <family val="2"/>
      <scheme val="minor"/>
    </font>
    <font>
      <sz val="9"/>
      <color theme="1"/>
      <name val="Calibri"/>
      <family val="2"/>
      <scheme val="minor"/>
    </font>
    <font>
      <b/>
      <sz val="14"/>
      <color theme="1"/>
      <name val="Calibri"/>
      <family val="2"/>
      <scheme val="minor"/>
    </font>
    <font>
      <b/>
      <sz val="24"/>
      <color theme="1"/>
      <name val="Calibri"/>
      <family val="2"/>
      <scheme val="minor"/>
    </font>
    <font>
      <b/>
      <sz val="10"/>
      <name val="Calibri"/>
      <family val="2"/>
      <scheme val="minor"/>
    </font>
    <font>
      <b/>
      <sz val="20"/>
      <color theme="1"/>
      <name val="Calibri"/>
      <family val="2"/>
      <scheme val="minor"/>
    </font>
    <font>
      <b/>
      <sz val="16"/>
      <color theme="1"/>
      <name val="Calibri"/>
      <family val="2"/>
      <scheme val="minor"/>
    </font>
    <font>
      <sz val="10"/>
      <name val="Calibri"/>
      <family val="2"/>
      <scheme val="minor"/>
    </font>
    <font>
      <u/>
      <sz val="11"/>
      <color theme="10"/>
      <name val="Calibri"/>
      <family val="2"/>
      <scheme val="minor"/>
    </font>
    <font>
      <b/>
      <sz val="14"/>
      <color theme="0"/>
      <name val="Calibri"/>
      <family val="2"/>
      <scheme val="minor"/>
    </font>
    <font>
      <b/>
      <i/>
      <sz val="14"/>
      <color theme="0"/>
      <name val="Calibri"/>
      <family val="2"/>
      <scheme val="minor"/>
    </font>
    <font>
      <b/>
      <i/>
      <sz val="11"/>
      <name val="Calibri"/>
      <family val="2"/>
      <scheme val="minor"/>
    </font>
    <font>
      <b/>
      <u/>
      <sz val="11"/>
      <name val="Calibri"/>
      <family val="2"/>
      <scheme val="minor"/>
    </font>
    <font>
      <b/>
      <sz val="11"/>
      <name val="Calibri"/>
      <family val="2"/>
      <scheme val="minor"/>
    </font>
    <font>
      <i/>
      <sz val="11"/>
      <name val="Calibri"/>
      <family val="2"/>
      <scheme val="minor"/>
    </font>
    <font>
      <b/>
      <u/>
      <sz val="11"/>
      <color theme="10"/>
      <name val="Calibri"/>
      <family val="2"/>
      <scheme val="minor"/>
    </font>
    <font>
      <sz val="10"/>
      <color theme="1"/>
      <name val="Arial"/>
      <family val="2"/>
    </font>
    <font>
      <b/>
      <sz val="10"/>
      <color theme="1"/>
      <name val="Calibri"/>
      <family val="2"/>
      <scheme val="minor"/>
    </font>
    <font>
      <sz val="10"/>
      <name val="Arial"/>
      <family val="2"/>
    </font>
    <font>
      <i/>
      <sz val="9"/>
      <name val="Calibri"/>
      <family val="2"/>
      <scheme val="minor"/>
    </font>
    <font>
      <i/>
      <u/>
      <sz val="9"/>
      <name val="Calibri"/>
      <family val="2"/>
      <scheme val="minor"/>
    </font>
    <font>
      <sz val="11"/>
      <color theme="6" tint="-0.249977111117893"/>
      <name val="Calibri"/>
      <family val="2"/>
      <scheme val="minor"/>
    </font>
    <font>
      <u/>
      <sz val="11"/>
      <name val="Calibri"/>
      <family val="2"/>
      <scheme val="minor"/>
    </font>
    <font>
      <b/>
      <sz val="11.5"/>
      <color rgb="FF1E1B1D"/>
      <name val="Calibri"/>
      <family val="2"/>
      <scheme val="minor"/>
    </font>
    <font>
      <sz val="13"/>
      <color rgb="FF1E1B1D"/>
      <name val="Calibri"/>
      <family val="2"/>
      <scheme val="minor"/>
    </font>
    <font>
      <b/>
      <sz val="14"/>
      <name val="Calibri"/>
      <family val="2"/>
      <scheme val="minor"/>
    </font>
    <font>
      <sz val="13"/>
      <color theme="1"/>
      <name val="Calibri"/>
      <family val="2"/>
      <scheme val="minor"/>
    </font>
    <font>
      <b/>
      <sz val="13"/>
      <color rgb="FF1E1B1D"/>
      <name val="Calibri"/>
      <family val="2"/>
      <scheme val="minor"/>
    </font>
    <font>
      <b/>
      <sz val="13"/>
      <name val="Calibri"/>
      <family val="2"/>
      <scheme val="minor"/>
    </font>
    <font>
      <sz val="13"/>
      <name val="Calibri"/>
      <family val="2"/>
      <scheme val="minor"/>
    </font>
    <font>
      <b/>
      <sz val="13"/>
      <color rgb="FF333333"/>
      <name val="Calibri"/>
      <family val="2"/>
      <scheme val="minor"/>
    </font>
    <font>
      <i/>
      <sz val="13"/>
      <name val="Calibri"/>
      <family val="2"/>
      <scheme val="minor"/>
    </font>
    <font>
      <sz val="8"/>
      <name val="Arial"/>
      <family val="2"/>
    </font>
    <font>
      <i/>
      <sz val="11"/>
      <color rgb="FF0070C0"/>
      <name val="Calibri"/>
      <family val="2"/>
      <scheme val="minor"/>
    </font>
    <font>
      <b/>
      <sz val="11"/>
      <color rgb="FFFF0000"/>
      <name val="Calibri"/>
      <family val="2"/>
      <scheme val="minor"/>
    </font>
    <font>
      <b/>
      <sz val="24"/>
      <color theme="9" tint="-0.249977111117893"/>
      <name val="Calibri"/>
      <family val="2"/>
      <scheme val="minor"/>
    </font>
    <font>
      <u/>
      <sz val="10"/>
      <name val="Arial"/>
      <family val="2"/>
    </font>
    <font>
      <sz val="10"/>
      <name val="Arial"/>
    </font>
    <font>
      <b/>
      <sz val="16"/>
      <name val="Calibri"/>
      <family val="2"/>
      <scheme val="minor"/>
    </font>
  </fonts>
  <fills count="7">
    <fill>
      <patternFill patternType="none"/>
    </fill>
    <fill>
      <patternFill patternType="gray125"/>
    </fill>
    <fill>
      <patternFill patternType="solid">
        <fgColor rgb="FFE36E00"/>
        <bgColor indexed="64"/>
      </patternFill>
    </fill>
    <fill>
      <patternFill patternType="solid">
        <fgColor rgb="FF243386"/>
        <bgColor indexed="64"/>
      </patternFill>
    </fill>
    <fill>
      <patternFill patternType="solid">
        <fgColor rgb="FF847A75"/>
        <bgColor indexed="64"/>
      </patternFill>
    </fill>
    <fill>
      <patternFill patternType="solid">
        <fgColor theme="9" tint="0.39997558519241921"/>
        <bgColor indexed="64"/>
      </patternFill>
    </fill>
    <fill>
      <patternFill patternType="solid">
        <fgColor rgb="FFFFC000"/>
        <bgColor indexed="64"/>
      </patternFill>
    </fill>
  </fills>
  <borders count="14">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bottom style="medium">
        <color rgb="FF243386"/>
      </bottom>
      <diagonal/>
    </border>
    <border>
      <left style="thin">
        <color rgb="FF243386"/>
      </left>
      <right style="medium">
        <color rgb="FF243386"/>
      </right>
      <top style="medium">
        <color rgb="FF243386"/>
      </top>
      <bottom style="medium">
        <color rgb="FF243386"/>
      </bottom>
      <diagonal/>
    </border>
    <border>
      <left style="medium">
        <color rgb="FFE36E00"/>
      </left>
      <right style="medium">
        <color rgb="FFE36E00"/>
      </right>
      <top style="medium">
        <color rgb="FFE36E00"/>
      </top>
      <bottom/>
      <diagonal/>
    </border>
    <border>
      <left style="medium">
        <color rgb="FFE36E00"/>
      </left>
      <right style="medium">
        <color rgb="FFE36E00"/>
      </right>
      <top/>
      <bottom/>
      <diagonal/>
    </border>
    <border>
      <left style="medium">
        <color rgb="FFE36E00"/>
      </left>
      <right style="medium">
        <color rgb="FFE36E00"/>
      </right>
      <top/>
      <bottom style="medium">
        <color rgb="FFE36E00"/>
      </bottom>
      <diagonal/>
    </border>
  </borders>
  <cellStyleXfs count="15">
    <xf numFmtId="0" fontId="0" fillId="0" borderId="0"/>
    <xf numFmtId="9" fontId="4" fillId="0" borderId="0" applyFont="0" applyFill="0" applyBorder="0" applyAlignment="0" applyProtection="0"/>
    <xf numFmtId="0" fontId="14" fillId="0" borderId="0" applyNumberFormat="0" applyFill="0" applyBorder="0" applyAlignment="0" applyProtection="0"/>
    <xf numFmtId="164" fontId="4" fillId="0" borderId="0" applyFont="0" applyFill="0" applyBorder="0" applyAlignment="0" applyProtection="0"/>
    <xf numFmtId="0" fontId="24" fillId="0" borderId="0"/>
    <xf numFmtId="0" fontId="24" fillId="0" borderId="0"/>
    <xf numFmtId="0" fontId="24" fillId="0" borderId="0"/>
    <xf numFmtId="0" fontId="38" fillId="0" borderId="0"/>
    <xf numFmtId="0" fontId="24" fillId="0" borderId="0">
      <alignment horizontal="left" wrapText="1"/>
    </xf>
    <xf numFmtId="43" fontId="24" fillId="0" borderId="0" applyFont="0" applyFill="0" applyBorder="0" applyAlignment="0" applyProtection="0"/>
    <xf numFmtId="0" fontId="4" fillId="0" borderId="0"/>
    <xf numFmtId="168" fontId="24" fillId="0" borderId="0" applyFont="0" applyFill="0" applyBorder="0" applyAlignment="0" applyProtection="0"/>
    <xf numFmtId="0" fontId="43" fillId="0" borderId="0"/>
    <xf numFmtId="43" fontId="24" fillId="0" borderId="0" applyFont="0" applyFill="0" applyBorder="0" applyAlignment="0" applyProtection="0"/>
    <xf numFmtId="43" fontId="24" fillId="0" borderId="0" applyFont="0" applyFill="0" applyBorder="0" applyAlignment="0" applyProtection="0"/>
  </cellStyleXfs>
  <cellXfs count="190">
    <xf numFmtId="0" fontId="0" fillId="0" borderId="0" xfId="0"/>
    <xf numFmtId="0" fontId="0" fillId="0" borderId="0" xfId="0" applyAlignment="1">
      <alignment horizontal="center"/>
    </xf>
    <xf numFmtId="0" fontId="0" fillId="0" borderId="0" xfId="0" applyFont="1"/>
    <xf numFmtId="0" fontId="7" fillId="0" borderId="1" xfId="0" applyFont="1" applyBorder="1"/>
    <xf numFmtId="0" fontId="7" fillId="0" borderId="2" xfId="0" applyFont="1" applyBorder="1"/>
    <xf numFmtId="0" fontId="7" fillId="0" borderId="3" xfId="0" applyFont="1" applyBorder="1"/>
    <xf numFmtId="0" fontId="7" fillId="0" borderId="4" xfId="0" applyFont="1" applyBorder="1"/>
    <xf numFmtId="0" fontId="7" fillId="0" borderId="0" xfId="0" applyFont="1" applyBorder="1"/>
    <xf numFmtId="0" fontId="7" fillId="0" borderId="5" xfId="0" applyFont="1" applyBorder="1"/>
    <xf numFmtId="0" fontId="8" fillId="0" borderId="0" xfId="0" applyFont="1" applyBorder="1" applyAlignment="1">
      <alignment horizontal="center"/>
    </xf>
    <xf numFmtId="0" fontId="9" fillId="0" borderId="0" xfId="0" applyFont="1" applyBorder="1" applyAlignment="1">
      <alignment horizontal="center" vertical="center"/>
    </xf>
    <xf numFmtId="0" fontId="11" fillId="0" borderId="0" xfId="0" applyFont="1" applyBorder="1" applyAlignment="1">
      <alignment horizontal="center" vertical="center"/>
    </xf>
    <xf numFmtId="0" fontId="12" fillId="0" borderId="0" xfId="0" applyFont="1" applyBorder="1" applyAlignment="1">
      <alignment horizontal="center" vertical="center"/>
    </xf>
    <xf numFmtId="0" fontId="10" fillId="0" borderId="0" xfId="0" applyFont="1" applyBorder="1" applyAlignment="1">
      <alignment horizontal="center"/>
    </xf>
    <xf numFmtId="0" fontId="13" fillId="0" borderId="0" xfId="0" applyFont="1" applyBorder="1"/>
    <xf numFmtId="0" fontId="0" fillId="0" borderId="0" xfId="0" applyFont="1" applyAlignment="1"/>
    <xf numFmtId="0" fontId="6" fillId="0" borderId="0" xfId="2" applyFont="1" applyAlignment="1"/>
    <xf numFmtId="0" fontId="7" fillId="0" borderId="6" xfId="0" applyFont="1" applyBorder="1"/>
    <xf numFmtId="0" fontId="7" fillId="0" borderId="7" xfId="0" applyFont="1" applyBorder="1"/>
    <xf numFmtId="0" fontId="7" fillId="0" borderId="8" xfId="0" applyFont="1" applyBorder="1"/>
    <xf numFmtId="0" fontId="0" fillId="0" borderId="0" xfId="0" applyFont="1" applyFill="1" applyBorder="1"/>
    <xf numFmtId="0" fontId="0" fillId="0" borderId="0" xfId="0" quotePrefix="1" applyFont="1" applyFill="1" applyBorder="1" applyAlignment="1">
      <alignment horizontal="center" vertical="center" wrapText="1"/>
    </xf>
    <xf numFmtId="0" fontId="9" fillId="0" borderId="0" xfId="0" applyFont="1" applyBorder="1" applyAlignment="1">
      <alignment horizontal="left" vertical="center"/>
    </xf>
    <xf numFmtId="0" fontId="0" fillId="0" borderId="0" xfId="0" applyFont="1" applyFill="1" applyBorder="1" applyAlignment="1">
      <alignment horizontal="center" vertical="center" wrapText="1"/>
    </xf>
    <xf numFmtId="0" fontId="0" fillId="0" borderId="9" xfId="0" applyFont="1" applyFill="1" applyBorder="1" applyAlignment="1">
      <alignment horizontal="center" vertical="center" wrapText="1"/>
    </xf>
    <xf numFmtId="0" fontId="2" fillId="0" borderId="0" xfId="0" applyFont="1" applyFill="1" applyBorder="1" applyAlignment="1">
      <alignment horizontal="center" vertical="center" wrapText="1"/>
    </xf>
    <xf numFmtId="0" fontId="15" fillId="0" borderId="0" xfId="0" applyFont="1" applyFill="1" applyBorder="1" applyAlignment="1">
      <alignment vertical="center" wrapText="1"/>
    </xf>
    <xf numFmtId="0" fontId="15" fillId="3" borderId="0" xfId="0" applyFont="1" applyFill="1" applyBorder="1" applyAlignment="1">
      <alignment horizontal="center" vertical="center" wrapText="1"/>
    </xf>
    <xf numFmtId="0" fontId="2" fillId="0" borderId="10" xfId="0" applyFont="1" applyFill="1" applyBorder="1" applyAlignment="1">
      <alignment horizontal="center" vertical="center" wrapText="1"/>
    </xf>
    <xf numFmtId="0" fontId="15" fillId="0" borderId="0" xfId="0" applyFont="1" applyFill="1" applyBorder="1" applyAlignment="1">
      <alignment horizontal="center" vertical="center" wrapText="1"/>
    </xf>
    <xf numFmtId="0" fontId="15" fillId="2" borderId="11" xfId="0" applyFont="1" applyFill="1" applyBorder="1" applyAlignment="1">
      <alignment horizontal="center" vertical="center" wrapText="1"/>
    </xf>
    <xf numFmtId="0" fontId="18" fillId="0" borderId="0" xfId="0" applyFont="1" applyFill="1" applyBorder="1" applyAlignment="1">
      <alignment horizontal="center" vertical="center" wrapText="1"/>
    </xf>
    <xf numFmtId="0" fontId="14" fillId="0" borderId="12" xfId="2" applyFill="1" applyBorder="1" applyAlignment="1">
      <alignment horizontal="center" vertical="center" wrapText="1"/>
    </xf>
    <xf numFmtId="0" fontId="14" fillId="0" borderId="12" xfId="2" quotePrefix="1" applyFill="1" applyBorder="1" applyAlignment="1">
      <alignment horizontal="center" vertical="center" wrapText="1"/>
    </xf>
    <xf numFmtId="0" fontId="14" fillId="0" borderId="13" xfId="2" quotePrefix="1" applyFill="1" applyBorder="1" applyAlignment="1">
      <alignment horizontal="center" vertical="center" wrapText="1"/>
    </xf>
    <xf numFmtId="0" fontId="14" fillId="0" borderId="0" xfId="2" quotePrefix="1" applyFill="1" applyBorder="1" applyAlignment="1">
      <alignment horizontal="center" vertical="center" wrapText="1"/>
    </xf>
    <xf numFmtId="0" fontId="15" fillId="2" borderId="0" xfId="0" applyFont="1" applyFill="1" applyBorder="1" applyAlignment="1">
      <alignment horizontal="center" vertical="center" wrapText="1"/>
    </xf>
    <xf numFmtId="0" fontId="18" fillId="2" borderId="0" xfId="0" applyFont="1" applyFill="1" applyBorder="1" applyAlignment="1">
      <alignment horizontal="center" vertical="center" wrapText="1"/>
    </xf>
    <xf numFmtId="0" fontId="0" fillId="2" borderId="0" xfId="0" applyFont="1" applyFill="1" applyBorder="1" applyAlignment="1">
      <alignment horizontal="center" vertical="center" wrapText="1"/>
    </xf>
    <xf numFmtId="0" fontId="19" fillId="0" borderId="0" xfId="0" applyFont="1" applyFill="1" applyBorder="1" applyAlignment="1">
      <alignment horizontal="center" vertical="center" wrapText="1"/>
    </xf>
    <xf numFmtId="0" fontId="20" fillId="0" borderId="0" xfId="0" applyFont="1" applyFill="1" applyBorder="1" applyAlignment="1">
      <alignment horizontal="center" vertical="center" wrapText="1"/>
    </xf>
    <xf numFmtId="0" fontId="21" fillId="0" borderId="0" xfId="2" quotePrefix="1" applyFont="1" applyFill="1" applyBorder="1" applyAlignment="1">
      <alignment horizontal="center" vertical="center" wrapText="1"/>
    </xf>
    <xf numFmtId="0" fontId="2" fillId="0" borderId="0" xfId="0" quotePrefix="1" applyFont="1" applyFill="1" applyBorder="1" applyAlignment="1">
      <alignment horizontal="center" vertical="center" wrapText="1"/>
    </xf>
    <xf numFmtId="0" fontId="19" fillId="0" borderId="0" xfId="0" quotePrefix="1" applyFont="1" applyFill="1" applyBorder="1" applyAlignment="1">
      <alignment horizontal="center" vertical="center" wrapText="1"/>
    </xf>
    <xf numFmtId="0" fontId="19" fillId="5" borderId="0" xfId="0" applyFont="1" applyFill="1" applyBorder="1" applyAlignment="1">
      <alignment horizontal="center" vertical="center" wrapText="1"/>
    </xf>
    <xf numFmtId="0" fontId="17" fillId="5" borderId="0" xfId="0" quotePrefix="1" applyFont="1" applyFill="1" applyBorder="1" applyAlignment="1">
      <alignment horizontal="center" vertical="center" wrapText="1"/>
    </xf>
    <xf numFmtId="0" fontId="18" fillId="5" borderId="0"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20" fillId="0" borderId="0" xfId="0" quotePrefix="1" applyFont="1" applyFill="1" applyBorder="1" applyAlignment="1">
      <alignment horizontal="center" vertical="center" wrapText="1"/>
    </xf>
    <xf numFmtId="3" fontId="2" fillId="0" borderId="0" xfId="0" quotePrefix="1" applyNumberFormat="1" applyFont="1" applyFill="1" applyBorder="1" applyAlignment="1">
      <alignment horizontal="center" vertical="center" wrapText="1"/>
    </xf>
    <xf numFmtId="10" fontId="2" fillId="0" borderId="0" xfId="0" quotePrefix="1" applyNumberFormat="1" applyFont="1" applyFill="1" applyBorder="1" applyAlignment="1">
      <alignment horizontal="center" vertical="center" wrapText="1"/>
    </xf>
    <xf numFmtId="0" fontId="2" fillId="0" borderId="0" xfId="0" quotePrefix="1" applyFont="1" applyFill="1" applyBorder="1" applyAlignment="1">
      <alignment horizontal="right" vertical="center" wrapText="1"/>
    </xf>
    <xf numFmtId="9" fontId="2" fillId="0" borderId="0" xfId="1" quotePrefix="1" applyFont="1" applyFill="1" applyBorder="1" applyAlignment="1">
      <alignment horizontal="center" vertical="center" wrapText="1"/>
    </xf>
    <xf numFmtId="0" fontId="20" fillId="0" borderId="0" xfId="0" applyFont="1" applyFill="1" applyBorder="1" applyAlignment="1">
      <alignment horizontal="right" vertical="center" wrapText="1"/>
    </xf>
    <xf numFmtId="0" fontId="22" fillId="0" borderId="0" xfId="0" applyFont="1" applyFill="1" applyBorder="1" applyAlignment="1">
      <alignment horizontal="center" vertical="center" wrapText="1"/>
    </xf>
    <xf numFmtId="0" fontId="23" fillId="5" borderId="0" xfId="0" applyFont="1" applyFill="1" applyBorder="1" applyAlignment="1">
      <alignment horizontal="center" vertical="center" wrapText="1"/>
    </xf>
    <xf numFmtId="0" fontId="3" fillId="0" borderId="0" xfId="0" quotePrefix="1" applyFont="1" applyFill="1" applyBorder="1" applyAlignment="1">
      <alignment horizontal="center" vertical="center" wrapText="1"/>
    </xf>
    <xf numFmtId="0" fontId="3" fillId="0" borderId="0" xfId="0" applyFont="1" applyFill="1" applyBorder="1" applyAlignment="1">
      <alignment horizontal="center" vertical="center" wrapText="1"/>
    </xf>
    <xf numFmtId="0" fontId="0" fillId="0" borderId="0" xfId="0" quotePrefix="1" applyFont="1" applyFill="1" applyBorder="1" applyAlignment="1">
      <alignment horizontal="right" vertical="center" wrapText="1"/>
    </xf>
    <xf numFmtId="0" fontId="1" fillId="0" borderId="0" xfId="0" quotePrefix="1" applyFont="1" applyFill="1" applyBorder="1" applyAlignment="1">
      <alignment horizontal="right" vertical="center" wrapText="1"/>
    </xf>
    <xf numFmtId="0" fontId="24" fillId="0" borderId="0" xfId="0" applyFont="1" applyFill="1" applyBorder="1" applyAlignment="1">
      <alignment horizontal="center" vertical="center" wrapText="1"/>
    </xf>
    <xf numFmtId="9" fontId="2" fillId="0" borderId="0" xfId="1" applyFont="1" applyFill="1" applyBorder="1" applyAlignment="1">
      <alignment horizontal="center" vertical="center" wrapText="1"/>
    </xf>
    <xf numFmtId="9" fontId="0" fillId="0" borderId="0" xfId="1" quotePrefix="1" applyFont="1" applyFill="1" applyBorder="1" applyAlignment="1">
      <alignment horizontal="center" vertical="center" wrapText="1"/>
    </xf>
    <xf numFmtId="0" fontId="0" fillId="0" borderId="0" xfId="0" applyFont="1" applyFill="1" applyBorder="1" applyAlignment="1">
      <alignment horizontal="right" vertical="center" wrapText="1"/>
    </xf>
    <xf numFmtId="0" fontId="20" fillId="0" borderId="0" xfId="0" quotePrefix="1" applyFont="1" applyFill="1" applyBorder="1" applyAlignment="1">
      <alignment horizontal="right" vertical="center" wrapText="1"/>
    </xf>
    <xf numFmtId="0" fontId="0" fillId="0" borderId="0" xfId="0" applyFill="1" applyAlignment="1">
      <alignment horizontal="center"/>
    </xf>
    <xf numFmtId="0" fontId="0" fillId="0" borderId="0" xfId="0" applyFill="1"/>
    <xf numFmtId="0" fontId="25" fillId="0" borderId="0" xfId="0" applyFont="1" applyFill="1" applyBorder="1" applyAlignment="1">
      <alignment horizontal="left" vertical="center"/>
    </xf>
    <xf numFmtId="0" fontId="25" fillId="0" borderId="0" xfId="0" applyFont="1" applyFill="1" applyBorder="1" applyAlignment="1">
      <alignment horizontal="center" vertical="center" wrapText="1"/>
    </xf>
    <xf numFmtId="0" fontId="26" fillId="0" borderId="0" xfId="0" applyFont="1" applyFill="1" applyBorder="1" applyAlignment="1">
      <alignment horizontal="center" vertical="center" wrapText="1"/>
    </xf>
    <xf numFmtId="0" fontId="14" fillId="0" borderId="0" xfId="2" applyFill="1" applyBorder="1" applyAlignment="1">
      <alignment horizontal="center" vertical="center" wrapText="1"/>
    </xf>
    <xf numFmtId="0" fontId="27" fillId="0" borderId="0" xfId="0" applyFont="1" applyFill="1" applyBorder="1" applyAlignment="1">
      <alignment horizontal="center" vertical="center" wrapText="1"/>
    </xf>
    <xf numFmtId="0" fontId="14" fillId="0" borderId="0" xfId="2" applyAlignment="1">
      <alignment horizontal="center"/>
    </xf>
    <xf numFmtId="0" fontId="17" fillId="0" borderId="0" xfId="0" quotePrefix="1" applyFont="1" applyFill="1" applyBorder="1" applyAlignment="1">
      <alignment horizontal="center" vertical="center" wrapText="1"/>
    </xf>
    <xf numFmtId="0" fontId="0" fillId="0" borderId="0" xfId="0" applyFont="1" applyFill="1" applyBorder="1" applyAlignment="1">
      <alignment horizontal="left" vertical="center"/>
    </xf>
    <xf numFmtId="0" fontId="0" fillId="0" borderId="0" xfId="0" applyFont="1" applyFill="1" applyBorder="1" applyAlignment="1">
      <alignment horizontal="left" vertical="center" wrapText="1"/>
    </xf>
    <xf numFmtId="0" fontId="5" fillId="2" borderId="0" xfId="0" applyFont="1" applyFill="1" applyBorder="1" applyAlignment="1">
      <alignment horizontal="center" vertical="center" wrapText="1"/>
    </xf>
    <xf numFmtId="0" fontId="18" fillId="0" borderId="0" xfId="0" quotePrefix="1" applyFont="1" applyFill="1" applyBorder="1" applyAlignment="1">
      <alignment horizontal="center" vertical="center" wrapText="1"/>
    </xf>
    <xf numFmtId="0" fontId="2" fillId="6" borderId="0" xfId="0" quotePrefix="1" applyFont="1" applyFill="1" applyBorder="1" applyAlignment="1">
      <alignment horizontal="center" vertical="center" wrapText="1"/>
    </xf>
    <xf numFmtId="0" fontId="29" fillId="0" borderId="0" xfId="0" applyFont="1" applyAlignment="1">
      <alignment horizontal="center" vertical="center"/>
    </xf>
    <xf numFmtId="0" fontId="30" fillId="0" borderId="0" xfId="0" applyFont="1" applyAlignment="1">
      <alignment vertical="center" wrapText="1"/>
    </xf>
    <xf numFmtId="0" fontId="31" fillId="0" borderId="0" xfId="0" applyFont="1" applyAlignment="1">
      <alignment horizontal="left" vertical="center" wrapText="1"/>
    </xf>
    <xf numFmtId="0" fontId="32" fillId="0" borderId="0" xfId="0" applyFont="1" applyAlignment="1">
      <alignment wrapText="1"/>
    </xf>
    <xf numFmtId="0" fontId="30" fillId="0" borderId="0" xfId="0" applyFont="1" applyAlignment="1">
      <alignment horizontal="left" vertical="center" wrapText="1"/>
    </xf>
    <xf numFmtId="0" fontId="34" fillId="0" borderId="0" xfId="0" applyFont="1" applyAlignment="1">
      <alignment vertical="center" wrapText="1"/>
    </xf>
    <xf numFmtId="0" fontId="35" fillId="0" borderId="0" xfId="0" applyFont="1" applyAlignment="1">
      <alignment horizontal="left" vertical="center" wrapText="1"/>
    </xf>
    <xf numFmtId="0" fontId="35" fillId="0" borderId="0" xfId="0" applyFont="1" applyAlignment="1">
      <alignment wrapText="1"/>
    </xf>
    <xf numFmtId="0" fontId="32" fillId="0" borderId="0" xfId="0" applyFont="1" applyAlignment="1">
      <alignment vertical="center" wrapText="1"/>
    </xf>
    <xf numFmtId="0" fontId="36" fillId="0" borderId="0" xfId="0" applyFont="1" applyAlignment="1">
      <alignment vertical="center" wrapText="1"/>
    </xf>
    <xf numFmtId="0" fontId="35" fillId="0" borderId="0" xfId="0" applyFont="1" applyAlignment="1">
      <alignment vertical="center" wrapText="1"/>
    </xf>
    <xf numFmtId="0" fontId="32" fillId="0" borderId="0" xfId="0" applyFont="1" applyFill="1" applyAlignment="1">
      <alignment wrapText="1"/>
    </xf>
    <xf numFmtId="0" fontId="35" fillId="0" borderId="0" xfId="0" applyFont="1" applyFill="1" applyAlignment="1">
      <alignment wrapText="1"/>
    </xf>
    <xf numFmtId="0" fontId="19" fillId="5" borderId="0" xfId="0" quotePrefix="1" applyFont="1" applyFill="1" applyBorder="1" applyAlignment="1">
      <alignment horizontal="center" vertical="center" wrapText="1"/>
    </xf>
    <xf numFmtId="0" fontId="39" fillId="0" borderId="0" xfId="0" applyFont="1" applyFill="1" applyBorder="1" applyAlignment="1">
      <alignment horizontal="center" vertical="center" wrapText="1"/>
    </xf>
    <xf numFmtId="14" fontId="39" fillId="0" borderId="0" xfId="0" applyNumberFormat="1" applyFont="1" applyFill="1" applyBorder="1" applyAlignment="1">
      <alignment horizontal="center" vertical="center" wrapText="1"/>
    </xf>
    <xf numFmtId="10" fontId="39" fillId="0" borderId="0" xfId="0" applyNumberFormat="1" applyFont="1" applyFill="1" applyBorder="1" applyAlignment="1">
      <alignment horizontal="center" vertical="center" wrapText="1"/>
    </xf>
    <xf numFmtId="0" fontId="19" fillId="0" borderId="0" xfId="0" quotePrefix="1" applyFont="1" applyFill="1" applyBorder="1" applyAlignment="1">
      <alignment horizontal="left" vertical="center" wrapText="1"/>
    </xf>
    <xf numFmtId="0" fontId="19" fillId="0" borderId="0" xfId="0" applyFont="1" applyFill="1" applyBorder="1" applyAlignment="1">
      <alignment horizontal="left" vertical="center" wrapText="1"/>
    </xf>
    <xf numFmtId="0" fontId="0" fillId="0" borderId="0" xfId="0" applyFont="1" applyAlignment="1"/>
    <xf numFmtId="0" fontId="0" fillId="0" borderId="0" xfId="0" applyFont="1" applyFill="1" applyBorder="1" applyAlignment="1" applyProtection="1">
      <alignment horizontal="center" vertical="center" wrapText="1"/>
    </xf>
    <xf numFmtId="0" fontId="22" fillId="0" borderId="0" xfId="0" applyFont="1" applyFill="1" applyBorder="1" applyAlignment="1" applyProtection="1">
      <alignment horizontal="center" vertical="center" wrapText="1"/>
    </xf>
    <xf numFmtId="0" fontId="15" fillId="0" borderId="0" xfId="0" applyFont="1" applyFill="1" applyBorder="1" applyAlignment="1" applyProtection="1">
      <alignment vertical="center" wrapText="1"/>
    </xf>
    <xf numFmtId="0" fontId="15" fillId="3" borderId="0" xfId="0" applyFont="1" applyFill="1" applyBorder="1" applyAlignment="1" applyProtection="1">
      <alignment horizontal="center" vertical="center" wrapText="1"/>
    </xf>
    <xf numFmtId="0" fontId="2" fillId="0" borderId="10" xfId="0" applyFont="1" applyFill="1" applyBorder="1" applyAlignment="1" applyProtection="1">
      <alignment horizontal="center" vertical="center" wrapText="1"/>
    </xf>
    <xf numFmtId="0" fontId="2" fillId="0" borderId="0" xfId="0" applyFont="1" applyFill="1" applyBorder="1" applyAlignment="1" applyProtection="1">
      <alignment horizontal="center" vertical="center" wrapText="1"/>
    </xf>
    <xf numFmtId="0" fontId="15" fillId="0" borderId="0" xfId="0" applyFont="1" applyFill="1" applyBorder="1" applyAlignment="1" applyProtection="1">
      <alignment horizontal="center" vertical="center" wrapText="1"/>
    </xf>
    <xf numFmtId="0" fontId="15" fillId="2" borderId="11" xfId="0" applyFont="1" applyFill="1" applyBorder="1" applyAlignment="1" applyProtection="1">
      <alignment horizontal="center" vertical="center" wrapText="1"/>
    </xf>
    <xf numFmtId="0" fontId="18" fillId="0" borderId="0" xfId="0" applyFont="1" applyFill="1" applyBorder="1" applyAlignment="1" applyProtection="1">
      <alignment horizontal="center" vertical="center" wrapText="1"/>
    </xf>
    <xf numFmtId="0" fontId="14" fillId="0" borderId="12" xfId="2" applyFill="1" applyBorder="1" applyAlignment="1" applyProtection="1">
      <alignment horizontal="center" vertical="center" wrapText="1"/>
    </xf>
    <xf numFmtId="0" fontId="14" fillId="0" borderId="12" xfId="2" quotePrefix="1" applyFill="1" applyBorder="1" applyAlignment="1" applyProtection="1">
      <alignment horizontal="right" vertical="center" wrapText="1"/>
    </xf>
    <xf numFmtId="0" fontId="14" fillId="0" borderId="13" xfId="2" quotePrefix="1" applyFill="1" applyBorder="1" applyAlignment="1" applyProtection="1">
      <alignment horizontal="right" vertical="center" wrapText="1"/>
    </xf>
    <xf numFmtId="0" fontId="14" fillId="0" borderId="0" xfId="2" quotePrefix="1" applyFill="1" applyBorder="1" applyAlignment="1" applyProtection="1">
      <alignment horizontal="center" vertical="center" wrapText="1"/>
    </xf>
    <xf numFmtId="0" fontId="15" fillId="2" borderId="0" xfId="0" applyFont="1" applyFill="1" applyBorder="1" applyAlignment="1" applyProtection="1">
      <alignment horizontal="center" vertical="center" wrapText="1"/>
    </xf>
    <xf numFmtId="0" fontId="18" fillId="2" borderId="0" xfId="0" applyFont="1" applyFill="1" applyBorder="1" applyAlignment="1" applyProtection="1">
      <alignment horizontal="center" vertical="center" wrapText="1"/>
    </xf>
    <xf numFmtId="0" fontId="0" fillId="2" borderId="0" xfId="0" applyFont="1" applyFill="1" applyBorder="1" applyAlignment="1" applyProtection="1">
      <alignment horizontal="center" vertical="center" wrapText="1"/>
    </xf>
    <xf numFmtId="0" fontId="19" fillId="5" borderId="0" xfId="0" applyFont="1" applyFill="1" applyBorder="1" applyAlignment="1" applyProtection="1">
      <alignment horizontal="center" vertical="center" wrapText="1"/>
    </xf>
    <xf numFmtId="0" fontId="17" fillId="5" borderId="0" xfId="0" quotePrefix="1" applyFont="1" applyFill="1" applyBorder="1" applyAlignment="1" applyProtection="1">
      <alignment horizontal="center" vertical="center" wrapText="1"/>
    </xf>
    <xf numFmtId="0" fontId="3" fillId="5" borderId="0" xfId="0" applyFont="1" applyFill="1" applyBorder="1" applyAlignment="1" applyProtection="1">
      <alignment horizontal="center" vertical="center" wrapText="1"/>
    </xf>
    <xf numFmtId="10" fontId="2" fillId="0" borderId="0" xfId="0" quotePrefix="1" applyNumberFormat="1" applyFont="1" applyFill="1" applyBorder="1" applyAlignment="1" applyProtection="1">
      <alignment horizontal="center" vertical="center" wrapText="1"/>
    </xf>
    <xf numFmtId="0" fontId="2" fillId="0" borderId="0" xfId="0" applyFont="1" applyFill="1" applyBorder="1" applyAlignment="1" applyProtection="1">
      <alignment horizontal="right" vertical="center" wrapText="1"/>
    </xf>
    <xf numFmtId="9" fontId="2" fillId="0" borderId="0" xfId="1" applyFont="1" applyFill="1" applyBorder="1" applyAlignment="1" applyProtection="1">
      <alignment horizontal="center" vertical="center" wrapText="1"/>
    </xf>
    <xf numFmtId="0" fontId="20" fillId="0" borderId="0" xfId="0" applyFont="1" applyFill="1" applyBorder="1" applyAlignment="1" applyProtection="1">
      <alignment horizontal="right" vertical="center" wrapText="1"/>
    </xf>
    <xf numFmtId="0" fontId="18" fillId="5" borderId="0" xfId="0" applyFont="1" applyFill="1" applyBorder="1" applyAlignment="1" applyProtection="1">
      <alignment horizontal="center" vertical="center" wrapText="1"/>
    </xf>
    <xf numFmtId="0" fontId="20" fillId="0" borderId="0" xfId="0" applyFont="1" applyFill="1" applyBorder="1" applyAlignment="1" applyProtection="1">
      <alignment horizontal="center" vertical="center" wrapText="1"/>
    </xf>
    <xf numFmtId="0" fontId="28" fillId="0" borderId="0" xfId="0" applyFont="1" applyFill="1" applyBorder="1" applyAlignment="1" applyProtection="1">
      <alignment horizontal="center" vertical="center" wrapText="1"/>
    </xf>
    <xf numFmtId="0" fontId="2" fillId="0" borderId="0" xfId="0" quotePrefix="1" applyFont="1" applyFill="1" applyBorder="1" applyAlignment="1" applyProtection="1">
      <alignment horizontal="center" vertical="center" wrapText="1"/>
    </xf>
    <xf numFmtId="0" fontId="0" fillId="0" borderId="0" xfId="0" quotePrefix="1" applyFont="1" applyFill="1" applyBorder="1" applyAlignment="1" applyProtection="1">
      <alignment horizontal="center" vertical="center" wrapText="1"/>
    </xf>
    <xf numFmtId="9" fontId="20" fillId="0" borderId="0" xfId="1" applyFont="1" applyFill="1" applyBorder="1" applyAlignment="1" applyProtection="1">
      <alignment horizontal="center" vertical="center" wrapText="1"/>
    </xf>
    <xf numFmtId="0" fontId="19" fillId="4" borderId="0" xfId="0" applyFont="1" applyFill="1" applyBorder="1" applyAlignment="1" applyProtection="1">
      <alignment horizontal="center" vertical="center" wrapText="1"/>
    </xf>
    <xf numFmtId="0" fontId="16" fillId="4" borderId="0" xfId="0" quotePrefix="1" applyFont="1" applyFill="1" applyBorder="1" applyAlignment="1" applyProtection="1">
      <alignment horizontal="center" vertical="center" wrapText="1"/>
    </xf>
    <xf numFmtId="0" fontId="3" fillId="4" borderId="0" xfId="0" applyFont="1" applyFill="1" applyBorder="1" applyAlignment="1" applyProtection="1">
      <alignment horizontal="center" vertical="center" wrapText="1"/>
    </xf>
    <xf numFmtId="0" fontId="19" fillId="0" borderId="0" xfId="0" applyFont="1" applyFill="1" applyBorder="1" applyAlignment="1" applyProtection="1">
      <alignment horizontal="center" vertical="center" wrapText="1"/>
    </xf>
    <xf numFmtId="0" fontId="3" fillId="0" borderId="0" xfId="0" applyFont="1" applyFill="1" applyBorder="1" applyAlignment="1" applyProtection="1">
      <alignment horizontal="center" vertical="center" wrapText="1"/>
    </xf>
    <xf numFmtId="0" fontId="17" fillId="0" borderId="0" xfId="0" quotePrefix="1" applyFont="1" applyFill="1" applyBorder="1" applyAlignment="1" applyProtection="1">
      <alignment horizontal="center" vertical="center" wrapText="1"/>
    </xf>
    <xf numFmtId="0" fontId="2" fillId="0" borderId="0" xfId="0" quotePrefix="1" applyFont="1" applyFill="1" applyBorder="1" applyAlignment="1" applyProtection="1">
      <alignment horizontal="right" vertical="center" wrapText="1"/>
    </xf>
    <xf numFmtId="0" fontId="0" fillId="0" borderId="0" xfId="0" quotePrefix="1" applyFont="1" applyFill="1" applyBorder="1" applyAlignment="1">
      <alignment horizontal="center" vertical="center" wrapText="1"/>
    </xf>
    <xf numFmtId="0" fontId="0" fillId="0" borderId="0" xfId="0" quotePrefix="1" applyFont="1" applyFill="1" applyBorder="1" applyAlignment="1">
      <alignment horizontal="center" vertical="center" wrapText="1"/>
    </xf>
    <xf numFmtId="165" fontId="28" fillId="0" borderId="0" xfId="1" applyNumberFormat="1" applyFont="1" applyFill="1" applyBorder="1" applyAlignment="1" applyProtection="1">
      <alignment horizontal="center" vertical="center" wrapText="1"/>
    </xf>
    <xf numFmtId="165" fontId="2" fillId="0" borderId="0" xfId="1" applyNumberFormat="1" applyFont="1" applyFill="1" applyBorder="1" applyAlignment="1" applyProtection="1">
      <alignment horizontal="center" vertical="center" wrapText="1"/>
    </xf>
    <xf numFmtId="165" fontId="0" fillId="0" borderId="0" xfId="1" applyNumberFormat="1" applyFont="1" applyFill="1" applyBorder="1" applyAlignment="1" applyProtection="1">
      <alignment horizontal="center" vertical="center" wrapText="1"/>
    </xf>
    <xf numFmtId="165" fontId="2" fillId="0" borderId="0" xfId="1" applyNumberFormat="1" applyFont="1" applyFill="1" applyBorder="1" applyAlignment="1">
      <alignment horizontal="center" vertical="center" wrapText="1"/>
    </xf>
    <xf numFmtId="0" fontId="9" fillId="0" borderId="0" xfId="0" applyFont="1" applyFill="1" applyBorder="1" applyAlignment="1">
      <alignment horizontal="left" vertical="center"/>
    </xf>
    <xf numFmtId="0" fontId="9" fillId="0" borderId="0" xfId="0" applyFont="1" applyFill="1" applyBorder="1" applyAlignment="1" applyProtection="1">
      <alignment horizontal="left" vertical="center"/>
    </xf>
    <xf numFmtId="0" fontId="0" fillId="0" borderId="0" xfId="0" applyFill="1" applyBorder="1"/>
    <xf numFmtId="166" fontId="2" fillId="0" borderId="0" xfId="0" applyNumberFormat="1" applyFont="1" applyFill="1" applyBorder="1" applyAlignment="1">
      <alignment horizontal="center" vertical="center" wrapText="1"/>
    </xf>
    <xf numFmtId="166" fontId="2" fillId="0" borderId="0" xfId="0" quotePrefix="1" applyNumberFormat="1" applyFont="1" applyFill="1" applyBorder="1" applyAlignment="1">
      <alignment horizontal="center" vertical="center" wrapText="1"/>
    </xf>
    <xf numFmtId="166" fontId="22" fillId="0" borderId="0" xfId="0" applyNumberFormat="1" applyFont="1" applyFill="1" applyBorder="1" applyAlignment="1">
      <alignment horizontal="center" vertical="center" wrapText="1"/>
    </xf>
    <xf numFmtId="167" fontId="2" fillId="0" borderId="0" xfId="0" applyNumberFormat="1" applyFont="1" applyFill="1" applyBorder="1" applyAlignment="1">
      <alignment horizontal="center" vertical="center" wrapText="1"/>
    </xf>
    <xf numFmtId="0" fontId="41" fillId="0" borderId="0" xfId="0" applyFont="1" applyFill="1" applyBorder="1" applyAlignment="1">
      <alignment horizontal="center" vertical="center"/>
    </xf>
    <xf numFmtId="0" fontId="41" fillId="0" borderId="0" xfId="0" applyFont="1" applyFill="1" applyBorder="1" applyAlignment="1" applyProtection="1">
      <alignment horizontal="center" vertical="center"/>
    </xf>
    <xf numFmtId="0" fontId="17" fillId="5" borderId="0" xfId="0" applyFont="1" applyFill="1" applyBorder="1" applyAlignment="1" applyProtection="1">
      <alignment horizontal="center" vertical="center" wrapText="1"/>
    </xf>
    <xf numFmtId="165" fontId="2" fillId="0" borderId="0" xfId="0" quotePrefix="1" applyNumberFormat="1" applyFont="1" applyFill="1" applyBorder="1" applyAlignment="1">
      <alignment horizontal="center" vertical="center" wrapText="1"/>
    </xf>
    <xf numFmtId="165" fontId="2" fillId="0" borderId="0" xfId="1" quotePrefix="1" applyNumberFormat="1" applyFont="1" applyFill="1" applyBorder="1" applyAlignment="1">
      <alignment horizontal="center" vertical="center" wrapText="1"/>
    </xf>
    <xf numFmtId="165" fontId="0" fillId="0" borderId="0" xfId="1" quotePrefix="1" applyNumberFormat="1" applyFont="1" applyFill="1" applyBorder="1" applyAlignment="1">
      <alignment horizontal="center" vertical="center" wrapText="1"/>
    </xf>
    <xf numFmtId="166" fontId="0" fillId="0" borderId="0" xfId="0" applyNumberFormat="1" applyFont="1" applyFill="1" applyBorder="1" applyAlignment="1">
      <alignment horizontal="center" vertical="center" wrapText="1"/>
    </xf>
    <xf numFmtId="166" fontId="20" fillId="0" borderId="0" xfId="0" quotePrefix="1" applyNumberFormat="1" applyFont="1" applyFill="1" applyBorder="1" applyAlignment="1">
      <alignment horizontal="right" vertical="center" wrapText="1"/>
    </xf>
    <xf numFmtId="167" fontId="19" fillId="0" borderId="0" xfId="0" applyNumberFormat="1" applyFont="1" applyFill="1" applyBorder="1" applyAlignment="1">
      <alignment horizontal="center" vertical="center" wrapText="1"/>
    </xf>
    <xf numFmtId="165" fontId="3" fillId="0" borderId="0" xfId="0" quotePrefix="1" applyNumberFormat="1" applyFont="1" applyFill="1" applyBorder="1" applyAlignment="1">
      <alignment horizontal="center" vertical="center" wrapText="1"/>
    </xf>
    <xf numFmtId="165" fontId="3" fillId="0" borderId="0" xfId="0" applyNumberFormat="1" applyFont="1" applyFill="1" applyBorder="1" applyAlignment="1">
      <alignment horizontal="center" vertical="center" wrapText="1"/>
    </xf>
    <xf numFmtId="165" fontId="2" fillId="0" borderId="0" xfId="0" quotePrefix="1" applyNumberFormat="1" applyFont="1" applyFill="1" applyBorder="1" applyAlignment="1" applyProtection="1">
      <alignment horizontal="center" vertical="center" wrapText="1"/>
    </xf>
    <xf numFmtId="166" fontId="2" fillId="0" borderId="0" xfId="0" applyNumberFormat="1" applyFont="1" applyFill="1" applyBorder="1" applyAlignment="1" applyProtection="1">
      <alignment horizontal="center" vertical="center" wrapText="1"/>
    </xf>
    <xf numFmtId="166" fontId="22" fillId="0" borderId="0" xfId="0" applyNumberFormat="1" applyFont="1" applyFill="1" applyBorder="1" applyAlignment="1" applyProtection="1">
      <alignment horizontal="center" vertical="center" wrapText="1"/>
    </xf>
    <xf numFmtId="165" fontId="2" fillId="0" borderId="0" xfId="0" applyNumberFormat="1" applyFont="1" applyFill="1" applyBorder="1" applyAlignment="1" applyProtection="1">
      <alignment horizontal="center" vertical="center" wrapText="1"/>
    </xf>
    <xf numFmtId="3" fontId="2" fillId="0" borderId="0" xfId="0" applyNumberFormat="1" applyFont="1" applyFill="1" applyBorder="1" applyAlignment="1" applyProtection="1">
      <alignment horizontal="center" vertical="center" wrapText="1"/>
    </xf>
    <xf numFmtId="3" fontId="2" fillId="0" borderId="0" xfId="0" quotePrefix="1" applyNumberFormat="1" applyFont="1" applyFill="1" applyBorder="1" applyAlignment="1" applyProtection="1">
      <alignment horizontal="center" vertical="center" wrapText="1"/>
    </xf>
    <xf numFmtId="165" fontId="2" fillId="0" borderId="0" xfId="1" quotePrefix="1" applyNumberFormat="1" applyFont="1" applyFill="1" applyBorder="1" applyAlignment="1" applyProtection="1">
      <alignment horizontal="center" vertical="center" wrapText="1"/>
    </xf>
    <xf numFmtId="166" fontId="2" fillId="0" borderId="0" xfId="0" quotePrefix="1" applyNumberFormat="1" applyFont="1" applyFill="1" applyBorder="1" applyAlignment="1" applyProtection="1">
      <alignment horizontal="center" vertical="center" wrapText="1"/>
    </xf>
    <xf numFmtId="165" fontId="22" fillId="0" borderId="0" xfId="1" applyNumberFormat="1" applyFont="1" applyFill="1" applyBorder="1" applyAlignment="1" applyProtection="1">
      <alignment horizontal="center" vertical="center" wrapText="1"/>
    </xf>
    <xf numFmtId="0" fontId="24" fillId="0" borderId="0" xfId="4"/>
    <xf numFmtId="0" fontId="24" fillId="0" borderId="0" xfId="4" applyFill="1"/>
    <xf numFmtId="0" fontId="42" fillId="0" borderId="0" xfId="4" applyNumberFormat="1" applyFont="1" applyFill="1"/>
    <xf numFmtId="14" fontId="2" fillId="0" borderId="0" xfId="0" applyNumberFormat="1" applyFont="1" applyFill="1" applyBorder="1" applyAlignment="1">
      <alignment horizontal="center" vertical="center" wrapText="1"/>
    </xf>
    <xf numFmtId="167" fontId="2" fillId="0" borderId="0" xfId="0" applyNumberFormat="1" applyFont="1" applyFill="1" applyBorder="1" applyAlignment="1" applyProtection="1">
      <alignment horizontal="center" vertical="center" wrapText="1"/>
    </xf>
    <xf numFmtId="9" fontId="2" fillId="0" borderId="0" xfId="0" applyNumberFormat="1" applyFont="1" applyFill="1" applyBorder="1" applyAlignment="1" applyProtection="1">
      <alignment horizontal="center" vertical="center" wrapText="1"/>
    </xf>
    <xf numFmtId="9" fontId="2" fillId="0" borderId="0" xfId="1" applyNumberFormat="1" applyFont="1" applyFill="1" applyBorder="1" applyAlignment="1" applyProtection="1">
      <alignment horizontal="center" vertical="center" wrapText="1"/>
    </xf>
    <xf numFmtId="165" fontId="39" fillId="0" borderId="0" xfId="0" applyNumberFormat="1" applyFont="1" applyFill="1" applyBorder="1" applyAlignment="1" applyProtection="1">
      <alignment horizontal="center" vertical="center" wrapText="1"/>
    </xf>
    <xf numFmtId="165" fontId="39" fillId="0" borderId="0" xfId="0" applyNumberFormat="1" applyFont="1" applyFill="1" applyBorder="1" applyAlignment="1">
      <alignment horizontal="center" vertical="center" wrapText="1"/>
    </xf>
    <xf numFmtId="167" fontId="39" fillId="0" borderId="0" xfId="0" applyNumberFormat="1" applyFont="1" applyFill="1" applyBorder="1" applyAlignment="1">
      <alignment horizontal="center" vertical="center" wrapText="1"/>
    </xf>
    <xf numFmtId="167" fontId="39" fillId="0" borderId="0" xfId="0" applyNumberFormat="1" applyFont="1" applyFill="1" applyBorder="1" applyAlignment="1" applyProtection="1">
      <alignment horizontal="center" vertical="center" wrapText="1"/>
    </xf>
    <xf numFmtId="0" fontId="14" fillId="0" borderId="0" xfId="2" applyFill="1" applyBorder="1" applyAlignment="1" applyProtection="1">
      <alignment horizontal="center" vertical="center" wrapText="1"/>
    </xf>
    <xf numFmtId="10" fontId="39" fillId="0" borderId="0" xfId="0" applyNumberFormat="1" applyFont="1" applyFill="1" applyBorder="1" applyAlignment="1" applyProtection="1">
      <alignment horizontal="center" vertical="center" wrapText="1"/>
    </xf>
    <xf numFmtId="0" fontId="0" fillId="0" borderId="0" xfId="0" applyFont="1" applyAlignment="1"/>
    <xf numFmtId="0" fontId="39" fillId="0" borderId="0" xfId="0" applyFont="1" applyFill="1" applyBorder="1" applyAlignment="1" applyProtection="1">
      <alignment horizontal="center" vertical="center" wrapText="1"/>
    </xf>
    <xf numFmtId="0" fontId="44" fillId="0" borderId="0" xfId="0" applyFont="1" applyBorder="1" applyAlignment="1">
      <alignment horizontal="center" vertical="center"/>
    </xf>
    <xf numFmtId="0" fontId="41" fillId="0" borderId="0" xfId="0" applyFont="1" applyFill="1" applyBorder="1" applyAlignment="1">
      <alignment horizontal="center" vertical="center"/>
    </xf>
    <xf numFmtId="0" fontId="6" fillId="3" borderId="0" xfId="0" applyFont="1" applyFill="1" applyBorder="1" applyAlignment="1">
      <alignment horizontal="center"/>
    </xf>
    <xf numFmtId="0" fontId="0" fillId="0" borderId="0" xfId="0" applyFont="1" applyAlignment="1"/>
    <xf numFmtId="0" fontId="6" fillId="2" borderId="0" xfId="2" applyFont="1" applyFill="1" applyBorder="1" applyAlignment="1">
      <alignment horizontal="center"/>
    </xf>
    <xf numFmtId="0" fontId="6" fillId="0" borderId="0" xfId="2" applyFont="1" applyAlignment="1"/>
    <xf numFmtId="0" fontId="40" fillId="0" borderId="0" xfId="0" applyFont="1" applyFill="1" applyBorder="1" applyAlignment="1">
      <alignment horizontal="left" vertical="center" wrapText="1"/>
    </xf>
  </cellXfs>
  <cellStyles count="15">
    <cellStyle name="Comma 2" xfId="3"/>
    <cellStyle name="Comma_informacion Agencias de Rating CCHH 4" xfId="9"/>
    <cellStyle name="Hipervínculo" xfId="2" builtinId="8"/>
    <cellStyle name="Millares 2" xfId="14"/>
    <cellStyle name="Millares 2 2" xfId="11"/>
    <cellStyle name="Millares 3" xfId="13"/>
    <cellStyle name="Normal" xfId="0" builtinId="0"/>
    <cellStyle name="Normal 2" xfId="4"/>
    <cellStyle name="Normal 2 3" xfId="10"/>
    <cellStyle name="Normal 3" xfId="5"/>
    <cellStyle name="Normal 4" xfId="6"/>
    <cellStyle name="Normal 5" xfId="12"/>
    <cellStyle name="Normal 7" xfId="7"/>
    <cellStyle name="Porcentaje" xfId="1" builtinId="5"/>
    <cellStyle name="Standard 3" xfId="8"/>
  </cellStyles>
  <dxfs count="6">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s>
  <tableStyles count="0" defaultTableStyle="TableStyleMedium2" defaultPivotStyle="PivotStyleLight16"/>
  <colors>
    <mruColors>
      <color rgb="FF24338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onnections" Target="connection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2.xml"/><Relationship Id="rId14"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2.jpeg"/></Relationships>
</file>

<file path=xl/drawings/drawing1.xml><?xml version="1.0" encoding="utf-8"?>
<xdr:wsDr xmlns:xdr="http://schemas.openxmlformats.org/drawingml/2006/spreadsheetDrawing" xmlns:a="http://schemas.openxmlformats.org/drawingml/2006/main">
  <xdr:twoCellAnchor editAs="oneCell">
    <xdr:from>
      <xdr:col>2</xdr:col>
      <xdr:colOff>662940</xdr:colOff>
      <xdr:row>12</xdr:row>
      <xdr:rowOff>15241</xdr:rowOff>
    </xdr:from>
    <xdr:to>
      <xdr:col>8</xdr:col>
      <xdr:colOff>225008</xdr:colOff>
      <xdr:row>19</xdr:row>
      <xdr:rowOff>119744</xdr:rowOff>
    </xdr:to>
    <xdr:pic>
      <xdr:nvPicPr>
        <xdr:cNvPr id="2" name="Picture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xfrm>
          <a:off x="2082165" y="2948941"/>
          <a:ext cx="4534118" cy="1470660"/>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VCLSFLS40\USUARIOS0\PROYECTOS\43198%20ACTUALIZACI&#211;N%20TEMPLATES%20DE%20LA%20CARTERA%20HIPOTECARIA%20PARA%20AGENCIAS%20DE%20RATING\201709%20Generacion\HTT\2016-12-31\Moodys\20161231%20Nueva%20Plantilla%20NCG%20Banco%20Covered%20Bonds%20Elegible.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VCLSFLS40\USUARIOS0\DOCUME~1\KMorgan\LOCALS~1\Temp\notes758E9C\Bulk%20Upload%20Granite.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ront Page"/>
      <sheetName val="Definitions"/>
      <sheetName val="CB Programme Overview"/>
      <sheetName val="Over-Collateralisation"/>
      <sheetName val="Residential"/>
      <sheetName val="Commercial Stratified"/>
      <sheetName val="Chart1"/>
      <sheetName val="Commercial LbyL"/>
      <sheetName val="Commercial PbyP"/>
      <sheetName val="PublicSector"/>
      <sheetName val="Substitute Collateral"/>
      <sheetName val="Hedging (1)"/>
      <sheetName val="Hedging (2)"/>
      <sheetName val="Hedging (3)"/>
      <sheetName val="Hedging (4)"/>
      <sheetName val="Residencial"/>
      <sheetName val="Comercial ES"/>
      <sheetName val="LTVs"/>
      <sheetName val="Cabeceras"/>
      <sheetName val="Lists"/>
      <sheetName val="Language"/>
    </sheetNames>
    <sheetDataSet>
      <sheetData sheetId="0" refreshError="1"/>
      <sheetData sheetId="1" refreshError="1"/>
      <sheetData sheetId="2" refreshError="1"/>
      <sheetData sheetId="3" refreshError="1"/>
      <sheetData sheetId="4" refreshError="1"/>
      <sheetData sheetId="5">
        <row r="224">
          <cell r="B224" t="str">
            <v>BULLET (no amortisation of principal before repayment of loan)</v>
          </cell>
        </row>
        <row r="225">
          <cell r="B225" t="str">
            <v>Partial BULLET with partial amortisation on an ANNUITY basis</v>
          </cell>
        </row>
        <row r="226">
          <cell r="B226" t="str">
            <v>Partial BULLET with partial amortisation on a STRAIGHT LINE basis</v>
          </cell>
        </row>
        <row r="227">
          <cell r="B227" t="str">
            <v>Partial BULLET with partial amortisation on other basis</v>
          </cell>
        </row>
        <row r="228">
          <cell r="B228" t="str">
            <v>Fully amortising principal with principal repaid on an ANNUITY basis</v>
          </cell>
        </row>
        <row r="229">
          <cell r="B229" t="str">
            <v>Fully amortising principal with principal repaid on a STRAIGHT LINE basis</v>
          </cell>
        </row>
        <row r="230">
          <cell r="B230" t="str">
            <v>Fully amortising principal with principal repaid on another basis</v>
          </cell>
        </row>
      </sheetData>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ow r="6">
          <cell r="B6" t="str">
            <v>EUR</v>
          </cell>
          <cell r="I6" t="str">
            <v>Alsace</v>
          </cell>
        </row>
        <row r="7">
          <cell r="B7" t="str">
            <v>USD</v>
          </cell>
          <cell r="I7" t="str">
            <v>Aquitaine</v>
          </cell>
        </row>
        <row r="8">
          <cell r="B8" t="str">
            <v>GBP</v>
          </cell>
          <cell r="I8" t="str">
            <v>Auvergne</v>
          </cell>
        </row>
        <row r="9">
          <cell r="B9" t="str">
            <v>AUD</v>
          </cell>
          <cell r="I9" t="str">
            <v>Basse-Normandie</v>
          </cell>
        </row>
        <row r="10">
          <cell r="B10" t="str">
            <v>BGN (Bulgaria)</v>
          </cell>
          <cell r="I10" t="str">
            <v>Bourgogne</v>
          </cell>
        </row>
        <row r="11">
          <cell r="B11" t="str">
            <v>CAD (Canada)</v>
          </cell>
          <cell r="I11" t="str">
            <v>Bretagne</v>
          </cell>
        </row>
        <row r="12">
          <cell r="B12" t="str">
            <v>CHF</v>
          </cell>
          <cell r="I12" t="str">
            <v>Centre</v>
          </cell>
        </row>
        <row r="13">
          <cell r="B13" t="str">
            <v>CZK (Czech Rep.)</v>
          </cell>
          <cell r="I13" t="str">
            <v>Champagne-Ardenne</v>
          </cell>
        </row>
        <row r="14">
          <cell r="B14" t="str">
            <v>DKK (Denmark)</v>
          </cell>
          <cell r="I14" t="str">
            <v>Corse</v>
          </cell>
        </row>
        <row r="15">
          <cell r="B15" t="str">
            <v>EEK (Estonia)</v>
          </cell>
          <cell r="I15" t="str">
            <v>Franche-Comté</v>
          </cell>
        </row>
        <row r="16">
          <cell r="B16" t="str">
            <v>HRK (Croatia)</v>
          </cell>
          <cell r="I16" t="str">
            <v>Haute-Normandie</v>
          </cell>
        </row>
        <row r="17">
          <cell r="B17" t="str">
            <v>HUF (Hungary)</v>
          </cell>
          <cell r="I17" t="str">
            <v>Ile-de-France</v>
          </cell>
        </row>
        <row r="18">
          <cell r="B18" t="str">
            <v>ISK (Iceland)</v>
          </cell>
          <cell r="I18" t="str">
            <v>Languedoc-Roussillon</v>
          </cell>
        </row>
        <row r="19">
          <cell r="B19" t="str">
            <v>JPY</v>
          </cell>
          <cell r="I19" t="str">
            <v>Limousin</v>
          </cell>
        </row>
        <row r="20">
          <cell r="B20" t="str">
            <v>LTL (Lithuania)</v>
          </cell>
          <cell r="I20" t="str">
            <v>Lorraine</v>
          </cell>
        </row>
        <row r="21">
          <cell r="B21" t="str">
            <v>LVL (Latvia)</v>
          </cell>
          <cell r="I21" t="str">
            <v>Midi-Pyrénées</v>
          </cell>
        </row>
        <row r="22">
          <cell r="B22" t="str">
            <v>NOK (Norway)</v>
          </cell>
          <cell r="I22" t="str">
            <v>Nord-Pas-de-Calais</v>
          </cell>
        </row>
        <row r="23">
          <cell r="B23" t="str">
            <v>PLN (Poland)</v>
          </cell>
          <cell r="I23" t="str">
            <v>Outre mere</v>
          </cell>
        </row>
        <row r="24">
          <cell r="B24" t="str">
            <v>RON (Romania)</v>
          </cell>
          <cell r="I24" t="str">
            <v>Pays de la Loire</v>
          </cell>
        </row>
        <row r="25">
          <cell r="B25" t="str">
            <v>RUB (Russia)</v>
          </cell>
          <cell r="I25" t="str">
            <v>Picardie</v>
          </cell>
        </row>
        <row r="26">
          <cell r="B26" t="str">
            <v>SEK (Sweden)</v>
          </cell>
          <cell r="I26" t="str">
            <v>Poitou-Charentes</v>
          </cell>
        </row>
        <row r="27">
          <cell r="B27" t="str">
            <v>TRY (Turkey)</v>
          </cell>
          <cell r="I27" t="str">
            <v>Provence-Alpes-C. d'A.</v>
          </cell>
        </row>
        <row r="28">
          <cell r="B28" t="str">
            <v>ZAR (South Africa)</v>
          </cell>
          <cell r="I28" t="str">
            <v>Rhône-Alpes</v>
          </cell>
        </row>
        <row r="29">
          <cell r="I29" t="str">
            <v>No data_France</v>
          </cell>
        </row>
        <row r="30">
          <cell r="I30" t="str">
            <v>Multi-regions</v>
          </cell>
        </row>
        <row r="31">
          <cell r="I31" t="str">
            <v>Central</v>
          </cell>
        </row>
        <row r="32">
          <cell r="G32" t="str">
            <v>Residential mortgages</v>
          </cell>
          <cell r="I32" t="str">
            <v>France</v>
          </cell>
        </row>
        <row r="33">
          <cell r="G33" t="str">
            <v>Commercial mortgages</v>
          </cell>
        </row>
        <row r="34">
          <cell r="G34" t="str">
            <v>None</v>
          </cell>
        </row>
        <row r="35">
          <cell r="K35" t="str">
            <v>Direct claim against supranational</v>
          </cell>
        </row>
        <row r="36">
          <cell r="K36" t="str">
            <v>Direct claim against sovereign</v>
          </cell>
        </row>
        <row r="37">
          <cell r="E37" t="str">
            <v>Yes</v>
          </cell>
          <cell r="G37" t="str">
            <v>Floating rate (no Caps)</v>
          </cell>
          <cell r="K37" t="str">
            <v>Loan with guarantee of sovereign</v>
          </cell>
        </row>
        <row r="38">
          <cell r="E38" t="str">
            <v>No</v>
          </cell>
          <cell r="G38" t="str">
            <v>Floating rate (Caps)</v>
          </cell>
          <cell r="K38" t="str">
            <v>Direct claim against region/federal state</v>
          </cell>
        </row>
        <row r="39">
          <cell r="G39" t="str">
            <v>Fixed rate with reset &lt;2 years</v>
          </cell>
          <cell r="K39" t="str">
            <v>Loan with guarantee of region/federal state</v>
          </cell>
        </row>
        <row r="40">
          <cell r="G40" t="str">
            <v>Fixed rate with reset  ≥2 but &lt; 5 years</v>
          </cell>
          <cell r="K40" t="str">
            <v>Direct claim against municipality</v>
          </cell>
        </row>
        <row r="41">
          <cell r="E41" t="str">
            <v>Monthly</v>
          </cell>
          <cell r="G41" t="str">
            <v>Fixed rate with reset ≥5 years</v>
          </cell>
          <cell r="I41" t="str">
            <v>Static</v>
          </cell>
          <cell r="K41" t="str">
            <v>Loan with guarantee of municipality</v>
          </cell>
        </row>
        <row r="42">
          <cell r="E42" t="str">
            <v>Quarterly</v>
          </cell>
          <cell r="G42" t="str">
            <v>Other</v>
          </cell>
          <cell r="I42" t="str">
            <v>Dynamic</v>
          </cell>
          <cell r="K42" t="str">
            <v>Others</v>
          </cell>
        </row>
        <row r="45">
          <cell r="I45" t="str">
            <v>ASSUMED PREPAYMENT LEVEL</v>
          </cell>
        </row>
        <row r="46">
          <cell r="I46" t="str">
            <v>nil prepayment</v>
          </cell>
        </row>
        <row r="48">
          <cell r="I48" t="str">
            <v>Nominal</v>
          </cell>
        </row>
        <row r="49">
          <cell r="I49" t="str">
            <v>NPV</v>
          </cell>
        </row>
        <row r="51">
          <cell r="I51" t="str">
            <v>ELIGIBLE ONLY OC</v>
          </cell>
        </row>
        <row r="52">
          <cell r="I52" t="str">
            <v>Ineligible Included</v>
          </cell>
        </row>
        <row r="55">
          <cell r="A55" t="str">
            <v>Offices in central business district</v>
          </cell>
        </row>
        <row r="56">
          <cell r="A56" t="str">
            <v>Offices in other areas</v>
          </cell>
          <cell r="E56" t="str">
            <v>BULLET</v>
          </cell>
          <cell r="F56" t="str">
            <v>Floating rate</v>
          </cell>
          <cell r="I56" t="str">
            <v>BULLET (no amortisation of principal before repayment of loan)</v>
          </cell>
        </row>
        <row r="57">
          <cell r="A57" t="str">
            <v>Retail anchored</v>
          </cell>
          <cell r="E57" t="str">
            <v>Pass through</v>
          </cell>
          <cell r="F57" t="str">
            <v>Fixed rate</v>
          </cell>
          <cell r="I57" t="str">
            <v>Partial BULLET with partial amortisation on an ANNUITY basis</v>
          </cell>
        </row>
        <row r="58">
          <cell r="A58" t="str">
            <v>Retail unanchored</v>
          </cell>
          <cell r="E58" t="str">
            <v>Other amortising</v>
          </cell>
          <cell r="I58" t="str">
            <v>Partial BULLET with partial amortisation on a STRAIGHT LINE basis</v>
          </cell>
        </row>
        <row r="59">
          <cell r="A59" t="str">
            <v>Industrial (logistical facilities, warehouses)</v>
          </cell>
          <cell r="I59" t="str">
            <v>Partial BULLET with partial amortisation on other basis</v>
          </cell>
        </row>
        <row r="60">
          <cell r="A60" t="str">
            <v>Industrial (plant, factories)</v>
          </cell>
          <cell r="E60" t="str">
            <v>Monthly</v>
          </cell>
          <cell r="F60" t="str">
            <v>Monthly</v>
          </cell>
          <cell r="I60" t="str">
            <v>Fully amortising principal with principal repaid on an ANNUITY basis</v>
          </cell>
        </row>
        <row r="61">
          <cell r="A61" t="str">
            <v>Hotel</v>
          </cell>
          <cell r="E61" t="str">
            <v>Quarterly</v>
          </cell>
          <cell r="F61" t="str">
            <v>Quarterly / Semi-annually</v>
          </cell>
          <cell r="I61" t="str">
            <v>Fully amortising principal with principal repaid on a STRAIGHT LINE basis</v>
          </cell>
        </row>
        <row r="62">
          <cell r="A62" t="str">
            <v>Multifamily Landlord</v>
          </cell>
          <cell r="E62" t="str">
            <v>Semi-Annually</v>
          </cell>
          <cell r="F62" t="str">
            <v>Annually</v>
          </cell>
          <cell r="I62" t="str">
            <v>Fully amortising principal with principal repaid on another basis</v>
          </cell>
        </row>
        <row r="63">
          <cell r="A63" t="str">
            <v>Multifamily Tenant Co-operative Property</v>
          </cell>
          <cell r="E63" t="str">
            <v>Annually</v>
          </cell>
          <cell r="F63" t="str">
            <v>BULLET</v>
          </cell>
          <cell r="I63" t="str">
            <v>Other</v>
          </cell>
        </row>
        <row r="64">
          <cell r="A64" t="str">
            <v>MIXED USE</v>
          </cell>
          <cell r="E64" t="str">
            <v>BULLET</v>
          </cell>
          <cell r="F64" t="str">
            <v>Other</v>
          </cell>
        </row>
        <row r="65">
          <cell r="A65" t="str">
            <v>LAND (or under construction/completed but never tenanted)</v>
          </cell>
          <cell r="E65" t="str">
            <v>Other</v>
          </cell>
        </row>
        <row r="66">
          <cell r="A66" t="str">
            <v>Not Commercial</v>
          </cell>
        </row>
        <row r="67">
          <cell r="G67" t="str">
            <v>Monthly</v>
          </cell>
        </row>
        <row r="68">
          <cell r="G68" t="str">
            <v>Quarterly</v>
          </cell>
        </row>
        <row r="69">
          <cell r="A69" t="str">
            <v>English</v>
          </cell>
          <cell r="G69" t="str">
            <v>Semi-Annually</v>
          </cell>
        </row>
        <row r="70">
          <cell r="A70" t="str">
            <v>German</v>
          </cell>
          <cell r="G70" t="str">
            <v>Annually</v>
          </cell>
        </row>
        <row r="71">
          <cell r="A71" t="str">
            <v>Spanish</v>
          </cell>
          <cell r="E71" t="str">
            <v>Performing always</v>
          </cell>
          <cell r="G71" t="str">
            <v>Other</v>
          </cell>
        </row>
        <row r="72">
          <cell r="E72" t="str">
            <v>Currently performing</v>
          </cell>
        </row>
        <row r="73">
          <cell r="E73" t="str">
            <v>Not performing arrears &lt; 2 mts (and not BPI or Fce)</v>
          </cell>
        </row>
        <row r="74">
          <cell r="E74" t="str">
            <v>Not performing arrears ≥2 mts - &lt; 6 mts (and not BPI or Fce)</v>
          </cell>
        </row>
        <row r="75">
          <cell r="E75" t="str">
            <v>≥6-&lt;12 (and not BPI or Fce)</v>
          </cell>
        </row>
        <row r="76">
          <cell r="E76" t="str">
            <v>&gt;12 (and not BPI or Fce)</v>
          </cell>
        </row>
        <row r="77">
          <cell r="E77" t="str">
            <v>Bankruptcy proceedings initialted ("BPI") (and not Fce)</v>
          </cell>
        </row>
        <row r="78">
          <cell r="E78" t="str">
            <v>Foreclosure ("Fce")</v>
          </cell>
        </row>
        <row r="81">
          <cell r="A81" t="str">
            <v>Swap with defined principal payment profile - with bullet principal payment</v>
          </cell>
          <cell r="E81" t="str">
            <v>SPV Borrower</v>
          </cell>
        </row>
        <row r="82">
          <cell r="A82" t="str">
            <v>Swap with defined principal payment profile - with stepped principal payments</v>
          </cell>
          <cell r="E82" t="str">
            <v>Company (no SPV)</v>
          </cell>
        </row>
        <row r="83">
          <cell r="A83" t="str">
            <v>Swap with no defined payment profile (Balance Guarantee swap)</v>
          </cell>
          <cell r="E83" t="str">
            <v>Government</v>
          </cell>
        </row>
        <row r="84">
          <cell r="E84" t="str">
            <v>Fund</v>
          </cell>
        </row>
        <row r="85">
          <cell r="E85" t="str">
            <v>Private Individual Ownership</v>
          </cell>
        </row>
        <row r="87">
          <cell r="A87" t="str">
            <v>Market Value</v>
          </cell>
        </row>
        <row r="88">
          <cell r="A88" t="str">
            <v>Lending Value</v>
          </cell>
        </row>
        <row r="89">
          <cell r="A89" t="str">
            <v>Other (please specify)</v>
          </cell>
        </row>
        <row r="91">
          <cell r="A91">
            <v>0</v>
          </cell>
        </row>
        <row r="92">
          <cell r="A92" t="str">
            <v>- 1 year forward looking for both NET CASH and debt service</v>
          </cell>
        </row>
        <row r="93">
          <cell r="A93" t="str">
            <v>-1 year backward looking for NET CASH and debt service</v>
          </cell>
        </row>
        <row r="94">
          <cell r="A94" t="str">
            <v>- one quarter forward looking extrapolated forward for both NET CASH and debt service</v>
          </cell>
        </row>
        <row r="95">
          <cell r="A95" t="str">
            <v>-other period consistently applied for both NET CASH and debt service</v>
          </cell>
        </row>
        <row r="99">
          <cell r="A99" t="str">
            <v>Aaa</v>
          </cell>
        </row>
        <row r="100">
          <cell r="A100" t="str">
            <v>Aa1</v>
          </cell>
        </row>
        <row r="101">
          <cell r="A101" t="str">
            <v>Aa2</v>
          </cell>
        </row>
        <row r="102">
          <cell r="A102" t="str">
            <v>Aa3</v>
          </cell>
          <cell r="E102" t="str">
            <v>- by sq metre including shared property</v>
          </cell>
        </row>
        <row r="103">
          <cell r="A103" t="str">
            <v>A1</v>
          </cell>
          <cell r="E103" t="str">
            <v>- by sq metre excluding shared property</v>
          </cell>
        </row>
        <row r="104">
          <cell r="A104" t="str">
            <v>A2</v>
          </cell>
          <cell r="E104" t="str">
            <v>- by rent generated from property</v>
          </cell>
        </row>
        <row r="105">
          <cell r="A105" t="str">
            <v>A3</v>
          </cell>
          <cell r="E105" t="str">
            <v>-other</v>
          </cell>
        </row>
        <row r="106">
          <cell r="A106" t="str">
            <v>Baa1</v>
          </cell>
        </row>
        <row r="107">
          <cell r="A107" t="str">
            <v>Baa2</v>
          </cell>
        </row>
        <row r="108">
          <cell r="A108" t="str">
            <v>Baa3</v>
          </cell>
        </row>
        <row r="109">
          <cell r="A109" t="str">
            <v>Ba1</v>
          </cell>
        </row>
        <row r="110">
          <cell r="A110" t="str">
            <v>Ba2</v>
          </cell>
        </row>
        <row r="111">
          <cell r="A111" t="str">
            <v>Ba3</v>
          </cell>
        </row>
        <row r="112">
          <cell r="A112" t="str">
            <v>B1</v>
          </cell>
        </row>
        <row r="113">
          <cell r="A113" t="str">
            <v>B2</v>
          </cell>
        </row>
        <row r="114">
          <cell r="A114" t="str">
            <v>B3</v>
          </cell>
        </row>
        <row r="115">
          <cell r="A115" t="str">
            <v>Caa1</v>
          </cell>
        </row>
        <row r="116">
          <cell r="A116" t="str">
            <v>Caa2</v>
          </cell>
        </row>
        <row r="117">
          <cell r="A117" t="str">
            <v>Caa3</v>
          </cell>
        </row>
        <row r="123">
          <cell r="A123" t="str">
            <v>Office (unspecified)</v>
          </cell>
        </row>
        <row r="124">
          <cell r="A124" t="str">
            <v>Offices in central business district</v>
          </cell>
        </row>
        <row r="125">
          <cell r="A125" t="str">
            <v>Offices in other areas</v>
          </cell>
        </row>
        <row r="126">
          <cell r="A126" t="str">
            <v>Retail (unspecified)</v>
          </cell>
        </row>
        <row r="127">
          <cell r="A127" t="str">
            <v>Retail anchored</v>
          </cell>
        </row>
        <row r="128">
          <cell r="A128" t="str">
            <v>Retail unanchored</v>
          </cell>
        </row>
        <row r="129">
          <cell r="A129" t="str">
            <v>Industrial unspecified</v>
          </cell>
        </row>
        <row r="130">
          <cell r="A130" t="str">
            <v>Industrial (logistical facilities, warehouses)</v>
          </cell>
        </row>
        <row r="131">
          <cell r="A131" t="str">
            <v>Industrial (plant, factories)</v>
          </cell>
        </row>
        <row r="132">
          <cell r="A132" t="str">
            <v>Hotel</v>
          </cell>
        </row>
        <row r="133">
          <cell r="A133" t="str">
            <v>Multifamily unspecified</v>
          </cell>
        </row>
        <row r="134">
          <cell r="A134" t="str">
            <v>Multifamily Landlord</v>
          </cell>
        </row>
        <row r="135">
          <cell r="A135" t="str">
            <v>Multifamily Tenant Co-operative Property</v>
          </cell>
        </row>
        <row r="136">
          <cell r="A136" t="str">
            <v>MIXED USE</v>
          </cell>
        </row>
        <row r="137">
          <cell r="A137" t="str">
            <v>LAND (or under construction/completed but never tenanted)</v>
          </cell>
        </row>
        <row r="138">
          <cell r="A138" t="str">
            <v>Other</v>
          </cell>
        </row>
        <row r="139">
          <cell r="A139" t="str">
            <v>Suelo rustico</v>
          </cell>
        </row>
        <row r="140">
          <cell r="A140" t="str">
            <v>Suelo urbano</v>
          </cell>
        </row>
        <row r="162">
          <cell r="A162" t="str">
            <v>Promotion of tourism</v>
          </cell>
          <cell r="C162" t="str">
            <v>Guarantor</v>
          </cell>
        </row>
        <row r="163">
          <cell r="A163" t="str">
            <v>Culture/entertainment (theatres, radio and TV stations, libraries, etc.)</v>
          </cell>
          <cell r="C163" t="str">
            <v>Owner</v>
          </cell>
        </row>
        <row r="164">
          <cell r="A164" t="str">
            <v>Sport</v>
          </cell>
          <cell r="C164" t="str">
            <v>Sponsor</v>
          </cell>
        </row>
        <row r="165">
          <cell r="A165" t="str">
            <v>Parking lot</v>
          </cell>
        </row>
        <row r="166">
          <cell r="A166" t="str">
            <v>Education</v>
          </cell>
        </row>
        <row r="167">
          <cell r="A167" t="str">
            <v>Healthcare</v>
          </cell>
        </row>
        <row r="168">
          <cell r="A168" t="str">
            <v>Childcare</v>
          </cell>
        </row>
        <row r="169">
          <cell r="A169" t="str">
            <v>Care for the elderly</v>
          </cell>
        </row>
        <row r="170">
          <cell r="A170" t="str">
            <v>Water supply</v>
          </cell>
        </row>
        <row r="171">
          <cell r="A171" t="str">
            <v>Waste collection</v>
          </cell>
        </row>
        <row r="172">
          <cell r="A172" t="str">
            <v>Waste water treatment</v>
          </cell>
        </row>
        <row r="173">
          <cell r="A173" t="str">
            <v>Energy</v>
          </cell>
        </row>
        <row r="174">
          <cell r="A174" t="str">
            <v>Fire fighters</v>
          </cell>
        </row>
        <row r="175">
          <cell r="A175" t="str">
            <v>Youth care</v>
          </cell>
        </row>
        <row r="176">
          <cell r="A176" t="str">
            <v>Social housing</v>
          </cell>
        </row>
        <row r="177">
          <cell r="A177" t="str">
            <v>Other / No Data</v>
          </cell>
        </row>
        <row r="180">
          <cell r="A180" t="str">
            <v>Yes</v>
          </cell>
        </row>
        <row r="181">
          <cell r="A181" t="str">
            <v>No</v>
          </cell>
        </row>
        <row r="182">
          <cell r="A182" t="str">
            <v>Unknown</v>
          </cell>
        </row>
        <row r="193">
          <cell r="A193" t="str">
            <v>Australia</v>
          </cell>
        </row>
        <row r="194">
          <cell r="A194" t="str">
            <v>Austria</v>
          </cell>
          <cell r="E194" t="str">
            <v>Australia</v>
          </cell>
        </row>
        <row r="195">
          <cell r="A195" t="str">
            <v>Belgium</v>
          </cell>
          <cell r="E195" t="str">
            <v>Austria</v>
          </cell>
        </row>
        <row r="196">
          <cell r="A196" t="str">
            <v>Canada</v>
          </cell>
          <cell r="E196" t="str">
            <v>Belgium</v>
          </cell>
        </row>
        <row r="197">
          <cell r="A197" t="str">
            <v>Czech Republic</v>
          </cell>
          <cell r="E197" t="str">
            <v>Canada</v>
          </cell>
        </row>
        <row r="198">
          <cell r="A198" t="str">
            <v>Denmark</v>
          </cell>
          <cell r="E198" t="str">
            <v>Czech Republic</v>
          </cell>
        </row>
        <row r="199">
          <cell r="A199" t="str">
            <v>Finland</v>
          </cell>
          <cell r="E199" t="str">
            <v>Denmark</v>
          </cell>
        </row>
        <row r="200">
          <cell r="A200" t="str">
            <v>France</v>
          </cell>
          <cell r="E200" t="str">
            <v>Finland</v>
          </cell>
        </row>
        <row r="201">
          <cell r="A201" t="str">
            <v>Germany</v>
          </cell>
          <cell r="E201" t="str">
            <v>France</v>
          </cell>
        </row>
        <row r="202">
          <cell r="A202" t="str">
            <v>Greece</v>
          </cell>
          <cell r="E202" t="str">
            <v>Germany</v>
          </cell>
        </row>
        <row r="203">
          <cell r="A203" t="str">
            <v>Hungary</v>
          </cell>
          <cell r="E203" t="str">
            <v>Greece</v>
          </cell>
        </row>
        <row r="204">
          <cell r="A204" t="str">
            <v>Iceland</v>
          </cell>
          <cell r="E204" t="str">
            <v>Hungary</v>
          </cell>
        </row>
        <row r="205">
          <cell r="A205" t="str">
            <v>Ireland</v>
          </cell>
          <cell r="E205" t="str">
            <v>Iceland</v>
          </cell>
        </row>
        <row r="206">
          <cell r="A206" t="str">
            <v>Italy</v>
          </cell>
          <cell r="E206" t="str">
            <v>Ireland</v>
          </cell>
        </row>
        <row r="207">
          <cell r="A207" t="str">
            <v>Japan</v>
          </cell>
          <cell r="E207" t="str">
            <v>Italy</v>
          </cell>
        </row>
        <row r="208">
          <cell r="A208" t="str">
            <v>Netherlands</v>
          </cell>
          <cell r="E208" t="str">
            <v>Japan</v>
          </cell>
        </row>
        <row r="209">
          <cell r="A209" t="str">
            <v>Norway</v>
          </cell>
          <cell r="E209" t="str">
            <v>Netherlands</v>
          </cell>
        </row>
        <row r="210">
          <cell r="A210" t="str">
            <v>Poland</v>
          </cell>
          <cell r="E210" t="str">
            <v>Norway</v>
          </cell>
        </row>
        <row r="211">
          <cell r="A211" t="str">
            <v>Portugal</v>
          </cell>
          <cell r="E211" t="str">
            <v>Poland</v>
          </cell>
        </row>
        <row r="212">
          <cell r="A212" t="str">
            <v>Spain</v>
          </cell>
          <cell r="E212" t="str">
            <v>Portugal</v>
          </cell>
        </row>
        <row r="213">
          <cell r="A213" t="str">
            <v>Sweden</v>
          </cell>
          <cell r="E213" t="str">
            <v>Spain</v>
          </cell>
        </row>
        <row r="214">
          <cell r="A214" t="str">
            <v>Switzerland</v>
          </cell>
          <cell r="E214" t="str">
            <v>Sweden</v>
          </cell>
        </row>
        <row r="215">
          <cell r="A215" t="str">
            <v>UK</v>
          </cell>
          <cell r="E215" t="str">
            <v>Switzerland</v>
          </cell>
        </row>
        <row r="216">
          <cell r="A216" t="str">
            <v>Supranational</v>
          </cell>
          <cell r="E216" t="str">
            <v>UK</v>
          </cell>
        </row>
        <row r="217">
          <cell r="A217" t="str">
            <v>Others - EEA</v>
          </cell>
          <cell r="E217" t="str">
            <v>Other</v>
          </cell>
        </row>
        <row r="218">
          <cell r="A218" t="str">
            <v>Others - Non EEA</v>
          </cell>
        </row>
        <row r="219">
          <cell r="A219" t="str">
            <v>Other</v>
          </cell>
        </row>
      </sheetData>
      <sheetData sheetId="20"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lasses and Ratings"/>
      <sheetName val="Service Information"/>
      <sheetName val="Committee &amp; Content Job"/>
      <sheetName val="DealList"/>
      <sheetName val="ClassList"/>
      <sheetName val="Lookups"/>
    </sheetNames>
    <sheetDataSet>
      <sheetData sheetId="0" refreshError="1"/>
      <sheetData sheetId="1" refreshError="1"/>
      <sheetData sheetId="2" refreshError="1"/>
      <sheetData sheetId="3" refreshError="1"/>
      <sheetData sheetId="4" refreshError="1"/>
      <sheetData sheetId="5">
        <row r="1">
          <cell r="A1" t="str">
            <v>Rating Actions</v>
          </cell>
          <cell r="D1" t="str">
            <v>Rating Recovery</v>
          </cell>
          <cell r="H1" t="str">
            <v>Rating Codes</v>
          </cell>
          <cell r="N1" t="str">
            <v>Currency</v>
          </cell>
          <cell r="R1" t="str">
            <v>Private Flag</v>
          </cell>
          <cell r="T1" t="str">
            <v>Watch Outlook</v>
          </cell>
          <cell r="AU1" t="str">
            <v xml:space="preserve">Maturity Reason </v>
          </cell>
          <cell r="AX1" t="str">
            <v>Rating Reason</v>
          </cell>
        </row>
        <row r="2">
          <cell r="A2" t="str">
            <v>RTNG_ACTN_DESC</v>
          </cell>
          <cell r="D2" t="str">
            <v>RTNG_RCVRY_CD</v>
          </cell>
          <cell r="H2" t="str">
            <v>Rating</v>
          </cell>
          <cell r="N2" t="str">
            <v>CRNCY_CD</v>
          </cell>
          <cell r="R2" t="str">
            <v>PRVT_FLG_DESC</v>
          </cell>
          <cell r="T2" t="str">
            <v>RTNG ALRT DESC</v>
          </cell>
          <cell r="AS2" t="str">
            <v>COLLAT_TYP_DESC</v>
          </cell>
          <cell r="AU2" t="str">
            <v>MTRTY_RSN_DESC</v>
          </cell>
          <cell r="AX2" t="str">
            <v>RTNG_RSN_DESC</v>
          </cell>
        </row>
        <row r="3">
          <cell r="A3" t="str">
            <v>Affirmed</v>
          </cell>
          <cell r="D3" t="str">
            <v>DR1</v>
          </cell>
          <cell r="H3" t="str">
            <v>NR, Long Term Rating</v>
          </cell>
          <cell r="N3" t="str">
            <v>USD</v>
          </cell>
          <cell r="R3" t="str">
            <v>N</v>
          </cell>
          <cell r="T3" t="str">
            <v>Rating Outlook Evolving</v>
          </cell>
          <cell r="AS3" t="str">
            <v>FRM</v>
          </cell>
          <cell r="AU3" t="str">
            <v>Called</v>
          </cell>
          <cell r="AX3" t="str">
            <v>Called</v>
          </cell>
        </row>
        <row r="4">
          <cell r="A4" t="str">
            <v>Change</v>
          </cell>
          <cell r="D4" t="str">
            <v>DR2</v>
          </cell>
          <cell r="H4" t="str">
            <v>AAA, Long Term Rating</v>
          </cell>
          <cell r="N4" t="str">
            <v>AED</v>
          </cell>
          <cell r="R4" t="str">
            <v>Y</v>
          </cell>
          <cell r="T4" t="str">
            <v>Rating Outlook Negative</v>
          </cell>
          <cell r="AS4" t="str">
            <v>ARM</v>
          </cell>
          <cell r="AU4" t="str">
            <v>Matured</v>
          </cell>
          <cell r="AX4" t="str">
            <v>Matured</v>
          </cell>
        </row>
        <row r="5">
          <cell r="A5" t="str">
            <v>Confirmed</v>
          </cell>
          <cell r="D5" t="str">
            <v>DR3</v>
          </cell>
          <cell r="H5" t="str">
            <v>AA+, Long Term Rating</v>
          </cell>
          <cell r="N5" t="str">
            <v>AFA</v>
          </cell>
          <cell r="R5" t="str">
            <v>S</v>
          </cell>
          <cell r="T5" t="str">
            <v>Rating Outlook Positive</v>
          </cell>
          <cell r="AS5" t="str">
            <v>FRM/ARMs</v>
          </cell>
          <cell r="AU5" t="str">
            <v>Defaulted</v>
          </cell>
          <cell r="AX5" t="str">
            <v>Defaulted</v>
          </cell>
        </row>
        <row r="6">
          <cell r="A6" t="str">
            <v>Database Add</v>
          </cell>
          <cell r="D6" t="str">
            <v>DR4</v>
          </cell>
          <cell r="H6" t="str">
            <v>AA, Long Term Rating</v>
          </cell>
          <cell r="N6" t="str">
            <v>AFN</v>
          </cell>
          <cell r="R6" t="str">
            <v>C</v>
          </cell>
          <cell r="T6" t="str">
            <v>Rating Outlook Stable</v>
          </cell>
          <cell r="AS6" t="str">
            <v>Option ARMs</v>
          </cell>
          <cell r="AU6" t="str">
            <v>Corrected</v>
          </cell>
          <cell r="AX6" t="str">
            <v>Corrected</v>
          </cell>
        </row>
        <row r="7">
          <cell r="A7" t="str">
            <v>Distressed Recovery Rating Revision</v>
          </cell>
          <cell r="D7" t="str">
            <v>DR5</v>
          </cell>
          <cell r="H7" t="str">
            <v>AA-, Long Term Rating</v>
          </cell>
          <cell r="N7" t="str">
            <v>ALL</v>
          </cell>
          <cell r="R7" t="str">
            <v>O</v>
          </cell>
          <cell r="T7" t="str">
            <v>Rating Watch Evolving</v>
          </cell>
          <cell r="AS7" t="str">
            <v>IG Bonds And Loans</v>
          </cell>
          <cell r="AU7" t="str">
            <v>Converted</v>
          </cell>
          <cell r="AX7" t="str">
            <v>Converted</v>
          </cell>
        </row>
        <row r="8">
          <cell r="A8" t="str">
            <v>Downgrade</v>
          </cell>
          <cell r="D8" t="str">
            <v>DR6</v>
          </cell>
          <cell r="H8" t="str">
            <v>A+, Long Term Rating</v>
          </cell>
          <cell r="N8" t="str">
            <v>AMD</v>
          </cell>
          <cell r="T8" t="str">
            <v>Rating Watch Negative</v>
          </cell>
          <cell r="AS8" t="str">
            <v>CLN</v>
          </cell>
          <cell r="AU8" t="str">
            <v>Exchanged</v>
          </cell>
          <cell r="AX8" t="str">
            <v>Exchanged</v>
          </cell>
        </row>
        <row r="9">
          <cell r="A9" t="str">
            <v>Expected Rating</v>
          </cell>
          <cell r="D9" t="str">
            <v>LS1</v>
          </cell>
          <cell r="H9" t="str">
            <v>A, Long Term Rating</v>
          </cell>
          <cell r="N9" t="str">
            <v>ANG</v>
          </cell>
          <cell r="T9" t="str">
            <v>Rating Watch Off</v>
          </cell>
          <cell r="AS9" t="str">
            <v>CDO</v>
          </cell>
          <cell r="AU9" t="str">
            <v>Paid in Full</v>
          </cell>
          <cell r="AX9" t="str">
            <v>Paid in Full</v>
          </cell>
        </row>
        <row r="10">
          <cell r="A10" t="str">
            <v>Loss Severity Rating Revision</v>
          </cell>
          <cell r="D10" t="str">
            <v>LS2</v>
          </cell>
          <cell r="H10" t="str">
            <v>A-, Long Term Rating</v>
          </cell>
          <cell r="N10" t="str">
            <v>AOA</v>
          </cell>
          <cell r="T10" t="str">
            <v>Rating Watch Positive</v>
          </cell>
          <cell r="AS10" t="str">
            <v>ABS</v>
          </cell>
          <cell r="AU10" t="str">
            <v>Refunded</v>
          </cell>
          <cell r="AX10" t="str">
            <v>Refunded</v>
          </cell>
        </row>
        <row r="11">
          <cell r="A11" t="str">
            <v>Matured</v>
          </cell>
          <cell r="D11" t="str">
            <v>LS3</v>
          </cell>
          <cell r="H11" t="str">
            <v>BBB+, Long Term Rating</v>
          </cell>
          <cell r="N11" t="str">
            <v>ARS</v>
          </cell>
          <cell r="AS11" t="str">
            <v>EM Bonds/Loans/Sovereigns</v>
          </cell>
          <cell r="AU11" t="str">
            <v>Expired</v>
          </cell>
          <cell r="AX11" t="str">
            <v>Expired</v>
          </cell>
        </row>
        <row r="12">
          <cell r="A12" t="str">
            <v>New Rating</v>
          </cell>
          <cell r="D12" t="str">
            <v>LS4</v>
          </cell>
          <cell r="H12" t="str">
            <v>BBB, Long Term Rating</v>
          </cell>
          <cell r="N12" t="str">
            <v>ATS</v>
          </cell>
          <cell r="AS12" t="str">
            <v>Hi Yield Bonds</v>
          </cell>
          <cell r="AU12" t="str">
            <v>Insufficient Info</v>
          </cell>
          <cell r="AX12" t="str">
            <v>Insufficient Info</v>
          </cell>
        </row>
        <row r="13">
          <cell r="A13" t="str">
            <v>Paid In Full</v>
          </cell>
          <cell r="D13" t="str">
            <v>LS5</v>
          </cell>
          <cell r="H13" t="str">
            <v>BBB-, Long Term Rating</v>
          </cell>
          <cell r="N13" t="str">
            <v>AUD</v>
          </cell>
          <cell r="AS13" t="str">
            <v>Hi Yield Loans</v>
          </cell>
          <cell r="AU13" t="str">
            <v>Lack of Investor Interest</v>
          </cell>
          <cell r="AX13" t="str">
            <v>Lack of Investor Interest</v>
          </cell>
        </row>
        <row r="14">
          <cell r="A14" t="str">
            <v>Prerefunded Rating</v>
          </cell>
          <cell r="D14" t="str">
            <v>RR1</v>
          </cell>
          <cell r="H14" t="str">
            <v>BB+, Long Term Rating</v>
          </cell>
          <cell r="N14" t="str">
            <v>AWG</v>
          </cell>
          <cell r="AS14" t="str">
            <v>Euro Bonds And Loans</v>
          </cell>
          <cell r="AU14" t="str">
            <v>Entity No Longer Exists</v>
          </cell>
          <cell r="AX14" t="str">
            <v>Entity No Longer Exists</v>
          </cell>
        </row>
        <row r="15">
          <cell r="A15" t="str">
            <v>Publish</v>
          </cell>
          <cell r="D15" t="str">
            <v>RR2</v>
          </cell>
          <cell r="H15" t="str">
            <v>BB, Long Term Rating</v>
          </cell>
          <cell r="N15" t="str">
            <v>AZM</v>
          </cell>
          <cell r="AS15" t="str">
            <v>Japanese Loans</v>
          </cell>
          <cell r="AU15" t="str">
            <v>Transaction Taken Private</v>
          </cell>
          <cell r="AX15" t="str">
            <v>Transaction Taken Private</v>
          </cell>
        </row>
        <row r="16">
          <cell r="A16" t="str">
            <v>Rating Watch On</v>
          </cell>
          <cell r="D16" t="str">
            <v>RR3</v>
          </cell>
          <cell r="H16" t="str">
            <v>BB-, Long Term Rating</v>
          </cell>
          <cell r="N16" t="str">
            <v>AZN</v>
          </cell>
          <cell r="AS16" t="str">
            <v>SME Loans</v>
          </cell>
          <cell r="AU16" t="str">
            <v>Withdrawal of Guarantor Rating</v>
          </cell>
          <cell r="AX16" t="str">
            <v>Withdrawal of Guarantor Rating</v>
          </cell>
        </row>
        <row r="17">
          <cell r="A17" t="str">
            <v>Rating Watch Review</v>
          </cell>
          <cell r="D17" t="str">
            <v>RR4</v>
          </cell>
          <cell r="H17" t="str">
            <v>B+, Long Term Rating</v>
          </cell>
          <cell r="N17" t="str">
            <v>BAM</v>
          </cell>
          <cell r="AS17" t="str">
            <v>Trust Preferred Securities</v>
          </cell>
          <cell r="AU17" t="str">
            <v>Criteria Change</v>
          </cell>
          <cell r="AX17" t="str">
            <v>Criteria Change</v>
          </cell>
        </row>
        <row r="18">
          <cell r="A18" t="str">
            <v>Recovery Rating Revision</v>
          </cell>
          <cell r="D18" t="str">
            <v>RR5</v>
          </cell>
          <cell r="H18" t="str">
            <v>B, Long Term Rating</v>
          </cell>
          <cell r="N18" t="str">
            <v>BBD</v>
          </cell>
          <cell r="AS18" t="str">
            <v>US Treasuries/Agencies/Hi IG</v>
          </cell>
        </row>
        <row r="19">
          <cell r="A19" t="str">
            <v>Revision Enhancement</v>
          </cell>
          <cell r="D19" t="str">
            <v>RR6</v>
          </cell>
          <cell r="H19" t="str">
            <v>B-, Long Term Rating</v>
          </cell>
          <cell r="N19" t="str">
            <v>BDT</v>
          </cell>
          <cell r="AS19" t="str">
            <v>CMBS</v>
          </cell>
        </row>
        <row r="20">
          <cell r="A20" t="str">
            <v>Revision IDR</v>
          </cell>
          <cell r="D20" t="str">
            <v>WD</v>
          </cell>
          <cell r="H20" t="str">
            <v>CCC+, Long Term Rating</v>
          </cell>
          <cell r="N20" t="str">
            <v>BEF</v>
          </cell>
          <cell r="AS20" t="str">
            <v>Private Equity</v>
          </cell>
        </row>
        <row r="21">
          <cell r="A21" t="str">
            <v>Revision Implication Watch</v>
          </cell>
          <cell r="H21" t="str">
            <v>CCC, Long Term Rating</v>
          </cell>
          <cell r="N21" t="str">
            <v>BGN</v>
          </cell>
          <cell r="AS21" t="str">
            <v>Hedge Funds</v>
          </cell>
        </row>
        <row r="22">
          <cell r="A22" t="str">
            <v>Revision Outlook</v>
          </cell>
          <cell r="H22" t="str">
            <v>CCC-, Long Term Rating</v>
          </cell>
          <cell r="N22" t="str">
            <v>BHD</v>
          </cell>
          <cell r="AS22" t="str">
            <v>Distressed Debt</v>
          </cell>
        </row>
        <row r="23">
          <cell r="A23" t="str">
            <v>Revision Rating</v>
          </cell>
          <cell r="H23" t="str">
            <v>CC, Long Term Rating</v>
          </cell>
          <cell r="N23" t="str">
            <v>BIF</v>
          </cell>
          <cell r="AS23" t="str">
            <v>Other</v>
          </cell>
        </row>
        <row r="24">
          <cell r="A24" t="str">
            <v>Support Rating Floor Revision</v>
          </cell>
          <cell r="H24" t="str">
            <v>C, Long Term Rating</v>
          </cell>
          <cell r="N24" t="str">
            <v>BMD</v>
          </cell>
          <cell r="AS24" t="str">
            <v>CRE Loans (CREL)</v>
          </cell>
        </row>
        <row r="25">
          <cell r="A25" t="str">
            <v>Update</v>
          </cell>
          <cell r="H25" t="str">
            <v>DDD, Long Term Rating</v>
          </cell>
          <cell r="N25" t="str">
            <v>BND</v>
          </cell>
          <cell r="AS25" t="str">
            <v>CRE CDOs</v>
          </cell>
        </row>
        <row r="26">
          <cell r="A26" t="str">
            <v>Upgrade</v>
          </cell>
          <cell r="H26" t="str">
            <v>DD, Long Term Rating</v>
          </cell>
          <cell r="N26" t="str">
            <v>BOB</v>
          </cell>
          <cell r="AS26" t="str">
            <v>ReREMICS</v>
          </cell>
        </row>
        <row r="27">
          <cell r="A27" t="str">
            <v>Withdrawn</v>
          </cell>
          <cell r="H27" t="str">
            <v>D, Long Term Rating</v>
          </cell>
          <cell r="N27" t="str">
            <v>BOV</v>
          </cell>
          <cell r="AS27" t="str">
            <v>RMBS</v>
          </cell>
        </row>
        <row r="28">
          <cell r="A28" t="str">
            <v>Withdrawn - Prerefunded</v>
          </cell>
          <cell r="H28" t="str">
            <v>AAA(EXP), Long Term Rating</v>
          </cell>
          <cell r="N28" t="str">
            <v>BRL</v>
          </cell>
          <cell r="AS28" t="str">
            <v>Fully / Partially Supported</v>
          </cell>
        </row>
        <row r="29">
          <cell r="H29" t="str">
            <v>AA+(EXP), Long Term Rating</v>
          </cell>
          <cell r="N29" t="str">
            <v>BSD</v>
          </cell>
          <cell r="AS29" t="str">
            <v>Fully-Supported</v>
          </cell>
        </row>
        <row r="30">
          <cell r="H30" t="str">
            <v>AA(EXP), Long Term Rating</v>
          </cell>
          <cell r="N30" t="str">
            <v>BTN</v>
          </cell>
          <cell r="AS30" t="str">
            <v>Partially Supported</v>
          </cell>
        </row>
        <row r="31">
          <cell r="H31" t="str">
            <v>AA-(EXP), Long Term Rating</v>
          </cell>
          <cell r="N31" t="str">
            <v>BWP</v>
          </cell>
          <cell r="AS31" t="str">
            <v>Amex</v>
          </cell>
        </row>
        <row r="32">
          <cell r="H32" t="str">
            <v>A+(EXP), Long Term Rating</v>
          </cell>
          <cell r="N32" t="str">
            <v>BYI</v>
          </cell>
          <cell r="AS32" t="str">
            <v>Discover</v>
          </cell>
        </row>
        <row r="33">
          <cell r="H33" t="str">
            <v>A(EXP), Long Term Rating</v>
          </cell>
          <cell r="N33" t="str">
            <v>BYR</v>
          </cell>
          <cell r="AS33" t="str">
            <v>Private Label</v>
          </cell>
        </row>
        <row r="34">
          <cell r="H34" t="str">
            <v>A-(EXP), Long Term Rating</v>
          </cell>
          <cell r="N34" t="str">
            <v>BZD</v>
          </cell>
          <cell r="AS34" t="str">
            <v>Visa/Mastercard</v>
          </cell>
        </row>
        <row r="35">
          <cell r="H35" t="str">
            <v>BBB+(EXP), Long Term Rating</v>
          </cell>
          <cell r="N35" t="str">
            <v>CAD</v>
          </cell>
          <cell r="AS35" t="str">
            <v>Conduit</v>
          </cell>
        </row>
        <row r="36">
          <cell r="H36" t="str">
            <v>BBB(EXP), Long Term Rating</v>
          </cell>
          <cell r="N36" t="str">
            <v>CDF</v>
          </cell>
          <cell r="AS36" t="str">
            <v>Term</v>
          </cell>
        </row>
        <row r="37">
          <cell r="H37" t="str">
            <v>BBB-(EXP), Long Term Rating</v>
          </cell>
          <cell r="N37" t="str">
            <v>CHF</v>
          </cell>
          <cell r="AS37" t="str">
            <v>REIT DEBT</v>
          </cell>
        </row>
        <row r="38">
          <cell r="H38" t="str">
            <v>BB+(EXP), Long Term Rating</v>
          </cell>
          <cell r="N38" t="str">
            <v>CLF</v>
          </cell>
          <cell r="AS38" t="str">
            <v>Aircraft</v>
          </cell>
        </row>
        <row r="39">
          <cell r="H39" t="str">
            <v>BB(EXP), Long Term Rating</v>
          </cell>
          <cell r="N39" t="str">
            <v>CLP</v>
          </cell>
          <cell r="AS39" t="str">
            <v>Automotive</v>
          </cell>
        </row>
        <row r="40">
          <cell r="H40" t="str">
            <v>BB-(EXP), Long Term Rating</v>
          </cell>
          <cell r="N40" t="str">
            <v>CNY</v>
          </cell>
          <cell r="AS40" t="str">
            <v>Convenience</v>
          </cell>
        </row>
        <row r="41">
          <cell r="H41" t="str">
            <v>B+(EXP), Long Term Rating</v>
          </cell>
          <cell r="N41" t="str">
            <v>COP</v>
          </cell>
          <cell r="AS41" t="str">
            <v>Electric</v>
          </cell>
        </row>
        <row r="42">
          <cell r="H42" t="str">
            <v>B(EXP), Long Term Rating</v>
          </cell>
          <cell r="N42" t="str">
            <v>COU</v>
          </cell>
          <cell r="AS42" t="str">
            <v>Energy(ie Gas Station)</v>
          </cell>
        </row>
        <row r="43">
          <cell r="H43" t="str">
            <v>B-(EXP), Long Term Rating</v>
          </cell>
          <cell r="N43" t="str">
            <v>CRC</v>
          </cell>
          <cell r="AS43" t="str">
            <v>Engines</v>
          </cell>
        </row>
        <row r="44">
          <cell r="H44" t="str">
            <v>CCC+(EXP), Long Term Rating</v>
          </cell>
          <cell r="N44" t="str">
            <v>CRU</v>
          </cell>
          <cell r="AS44" t="str">
            <v>Funeral Homes</v>
          </cell>
        </row>
        <row r="45">
          <cell r="H45" t="str">
            <v>CCC(EXP), Long Term Rating</v>
          </cell>
          <cell r="N45" t="str">
            <v>CSI</v>
          </cell>
          <cell r="AS45" t="str">
            <v>Gas</v>
          </cell>
        </row>
        <row r="46">
          <cell r="H46" t="str">
            <v>CCC-(EXP), Long Term Rating</v>
          </cell>
          <cell r="N46" t="str">
            <v>CUP</v>
          </cell>
          <cell r="AS46" t="str">
            <v>HEAL Loans</v>
          </cell>
        </row>
        <row r="47">
          <cell r="H47" t="str">
            <v>CC(EXP), Long Term Rating</v>
          </cell>
          <cell r="N47" t="str">
            <v>CVE</v>
          </cell>
          <cell r="AS47" t="str">
            <v>Large Ticket</v>
          </cell>
        </row>
        <row r="48">
          <cell r="H48" t="str">
            <v>C(EXP), Long Term Rating</v>
          </cell>
          <cell r="N48" t="str">
            <v>CYP</v>
          </cell>
          <cell r="AS48" t="str">
            <v>Loan 2</v>
          </cell>
        </row>
        <row r="49">
          <cell r="H49" t="str">
            <v>DDD(EXP), Long Term Rating</v>
          </cell>
          <cell r="N49" t="str">
            <v>CZK</v>
          </cell>
          <cell r="AS49" t="str">
            <v>Loans</v>
          </cell>
        </row>
        <row r="50">
          <cell r="H50" t="str">
            <v>DD(EXP), Long Term Rating</v>
          </cell>
          <cell r="N50" t="str">
            <v>DEM</v>
          </cell>
          <cell r="AS50" t="str">
            <v>Loans/ Social Securities Claims</v>
          </cell>
        </row>
        <row r="51">
          <cell r="H51" t="str">
            <v>DD-(EXP), Long Term Rating</v>
          </cell>
          <cell r="N51" t="str">
            <v>DJF</v>
          </cell>
          <cell r="AS51" t="str">
            <v>Mid Ticket</v>
          </cell>
        </row>
        <row r="52">
          <cell r="H52" t="str">
            <v>D(EXP), Long Term Rating</v>
          </cell>
          <cell r="N52" t="str">
            <v>DKK</v>
          </cell>
          <cell r="AS52" t="str">
            <v>New</v>
          </cell>
        </row>
        <row r="53">
          <cell r="H53" t="str">
            <v>IG, Credit Assessment Long Term Rating</v>
          </cell>
          <cell r="N53" t="str">
            <v>DOP</v>
          </cell>
          <cell r="AS53" t="str">
            <v>Others</v>
          </cell>
        </row>
        <row r="54">
          <cell r="H54" t="str">
            <v>NIG, Credit Assessment Long Term Rating</v>
          </cell>
          <cell r="N54" t="str">
            <v>DZD</v>
          </cell>
          <cell r="AS54" t="str">
            <v>Private</v>
          </cell>
        </row>
        <row r="55">
          <cell r="H55" t="str">
            <v>WD, Long Term Rating</v>
          </cell>
          <cell r="N55" t="str">
            <v>ECS</v>
          </cell>
          <cell r="AS55" t="str">
            <v>QSR</v>
          </cell>
        </row>
        <row r="56">
          <cell r="H56" t="str">
            <v>PIF, Long Term Rating</v>
          </cell>
          <cell r="N56" t="str">
            <v>ECV</v>
          </cell>
          <cell r="AS56" t="str">
            <v>Small Ticket</v>
          </cell>
        </row>
        <row r="57">
          <cell r="H57" t="str">
            <v>E, Long Term Rating</v>
          </cell>
          <cell r="N57" t="str">
            <v>EEK</v>
          </cell>
          <cell r="AS57" t="str">
            <v>Tax receivables</v>
          </cell>
        </row>
        <row r="58">
          <cell r="H58" t="str">
            <v>AA (CAT), Credit Opinion Long Term Rating</v>
          </cell>
          <cell r="N58" t="str">
            <v>EGP</v>
          </cell>
          <cell r="AS58" t="str">
            <v>Title IV</v>
          </cell>
        </row>
        <row r="59">
          <cell r="H59" t="str">
            <v>A (CAT), Credit Opinion Long Term Rating</v>
          </cell>
          <cell r="N59" t="str">
            <v>ERN</v>
          </cell>
          <cell r="AS59" t="str">
            <v>Used</v>
          </cell>
        </row>
        <row r="60">
          <cell r="H60" t="str">
            <v>BBB (CAT), Credit Opinion Long Term Rating</v>
          </cell>
          <cell r="N60" t="str">
            <v>ESP</v>
          </cell>
          <cell r="AS60" t="str">
            <v>Energy (ie Gas Station)</v>
          </cell>
        </row>
        <row r="61">
          <cell r="H61" t="str">
            <v>BB (CAT), Credit Opinion Long Term Rating</v>
          </cell>
          <cell r="N61" t="str">
            <v>ETB</v>
          </cell>
          <cell r="AS61" t="str">
            <v>New/Used</v>
          </cell>
        </row>
        <row r="62">
          <cell r="H62" t="str">
            <v>B (CAT), Credit Opinion Long Term Rating</v>
          </cell>
          <cell r="N62" t="str">
            <v>EUR</v>
          </cell>
          <cell r="AS62" t="str">
            <v>For Profit</v>
          </cell>
        </row>
        <row r="63">
          <cell r="H63" t="str">
            <v>CCC (CAT), Credit Opinion Long Term Rating</v>
          </cell>
          <cell r="N63" t="str">
            <v>FIM</v>
          </cell>
          <cell r="AS63" t="str">
            <v>Not for Profit</v>
          </cell>
        </row>
        <row r="64">
          <cell r="H64" t="str">
            <v>AAApre, Long Term Rating</v>
          </cell>
          <cell r="N64" t="str">
            <v>FJD</v>
          </cell>
        </row>
        <row r="65">
          <cell r="H65" t="str">
            <v>RD, Long Term Rating</v>
          </cell>
          <cell r="N65" t="str">
            <v>FKP</v>
          </cell>
        </row>
        <row r="66">
          <cell r="H66" t="str">
            <v>NR, Short Term Rating</v>
          </cell>
          <cell r="N66" t="str">
            <v>FRF</v>
          </cell>
        </row>
        <row r="67">
          <cell r="H67" t="str">
            <v>F1+, Short Term Rating</v>
          </cell>
          <cell r="N67" t="str">
            <v>GBP</v>
          </cell>
        </row>
        <row r="68">
          <cell r="H68" t="str">
            <v>F1, Short Term Rating</v>
          </cell>
          <cell r="N68" t="str">
            <v>GEL</v>
          </cell>
        </row>
        <row r="69">
          <cell r="H69" t="str">
            <v>F2, Short Term Rating</v>
          </cell>
          <cell r="N69" t="str">
            <v>GHC</v>
          </cell>
        </row>
        <row r="70">
          <cell r="H70" t="str">
            <v>F3, Short Term Rating</v>
          </cell>
          <cell r="N70" t="str">
            <v>GHS</v>
          </cell>
        </row>
        <row r="71">
          <cell r="H71" t="str">
            <v>B, Short Term Rating</v>
          </cell>
          <cell r="N71" t="str">
            <v>GIP</v>
          </cell>
        </row>
        <row r="72">
          <cell r="H72" t="str">
            <v>C, Short Term Rating</v>
          </cell>
          <cell r="N72" t="str">
            <v>GMD</v>
          </cell>
        </row>
        <row r="73">
          <cell r="H73" t="str">
            <v>D, Short Term Rating</v>
          </cell>
          <cell r="N73" t="str">
            <v>GNF</v>
          </cell>
        </row>
        <row r="74">
          <cell r="H74" t="str">
            <v>F1+(EXP), Expected Short-Term Rating</v>
          </cell>
          <cell r="N74" t="str">
            <v>GRD</v>
          </cell>
        </row>
        <row r="75">
          <cell r="H75" t="str">
            <v>F1(EXP), Expected Short-Term Rating</v>
          </cell>
          <cell r="N75" t="str">
            <v>GTQ</v>
          </cell>
        </row>
        <row r="76">
          <cell r="H76" t="str">
            <v>F2(EXP), Expected Short-Term Rating</v>
          </cell>
          <cell r="N76" t="str">
            <v>GWP</v>
          </cell>
        </row>
        <row r="77">
          <cell r="H77" t="str">
            <v>F3(EXP), Expected Short-Term Rating</v>
          </cell>
          <cell r="N77" t="str">
            <v>GYD</v>
          </cell>
        </row>
        <row r="78">
          <cell r="H78" t="str">
            <v>B(EXP), Expected Short-Term Rating</v>
          </cell>
          <cell r="N78" t="str">
            <v>HKD</v>
          </cell>
        </row>
        <row r="79">
          <cell r="H79" t="str">
            <v>C(EXP), Expected Short-Term Rating</v>
          </cell>
          <cell r="N79" t="str">
            <v>HNL</v>
          </cell>
        </row>
        <row r="80">
          <cell r="H80" t="str">
            <v>D(EXP), Expected Short-Term Rating</v>
          </cell>
          <cell r="N80" t="str">
            <v>HRK</v>
          </cell>
        </row>
        <row r="81">
          <cell r="H81" t="str">
            <v>D-1, Short-Term Rating (DCR)</v>
          </cell>
          <cell r="N81" t="str">
            <v>HTG</v>
          </cell>
        </row>
        <row r="82">
          <cell r="H82" t="str">
            <v>D-1+, Short-Term Rating (DCR)</v>
          </cell>
          <cell r="N82" t="str">
            <v>HUF</v>
          </cell>
        </row>
        <row r="83">
          <cell r="H83" t="str">
            <v>D-1-, Short-Term Rating (DCR)</v>
          </cell>
          <cell r="N83" t="str">
            <v>IDN</v>
          </cell>
        </row>
        <row r="84">
          <cell r="H84" t="str">
            <v>D-2, Short-Term Rating (DCR)</v>
          </cell>
          <cell r="N84" t="str">
            <v>IDR</v>
          </cell>
        </row>
        <row r="85">
          <cell r="H85" t="str">
            <v>D-3, Short-Term Rating (DCR)</v>
          </cell>
          <cell r="N85" t="str">
            <v>IEP</v>
          </cell>
        </row>
        <row r="86">
          <cell r="H86" t="str">
            <v>D-4, Short-Term Rating (DCR)</v>
          </cell>
          <cell r="N86" t="str">
            <v>ILI</v>
          </cell>
        </row>
        <row r="87">
          <cell r="H87" t="str">
            <v>F1+/F1+, Short Term Rating</v>
          </cell>
          <cell r="N87" t="str">
            <v>ILS</v>
          </cell>
        </row>
        <row r="88">
          <cell r="H88" t="str">
            <v>F1+/F1, Short Term Rating</v>
          </cell>
          <cell r="N88" t="str">
            <v>INR</v>
          </cell>
        </row>
        <row r="89">
          <cell r="H89" t="str">
            <v>WD, Short Term Rating</v>
          </cell>
          <cell r="N89" t="str">
            <v>IQD</v>
          </cell>
        </row>
        <row r="90">
          <cell r="H90" t="str">
            <v>PIF, Short Term Rating</v>
          </cell>
          <cell r="N90" t="str">
            <v>IRR</v>
          </cell>
        </row>
        <row r="91">
          <cell r="H91" t="str">
            <v>At least F1, Credit Opinion Short Term Rating</v>
          </cell>
          <cell r="N91" t="str">
            <v>ISK</v>
          </cell>
        </row>
        <row r="92">
          <cell r="H92" t="str">
            <v>At least F2, Credit Opinion Short Term Rating</v>
          </cell>
          <cell r="N92" t="str">
            <v>ITL</v>
          </cell>
        </row>
        <row r="93">
          <cell r="H93" t="str">
            <v>At least F3, Credit Opinion Short Term Rating</v>
          </cell>
          <cell r="N93" t="str">
            <v>JMD</v>
          </cell>
        </row>
        <row r="94">
          <cell r="H94" t="str">
            <v>At least B, Credit Opinion Short Term Rating</v>
          </cell>
          <cell r="N94" t="str">
            <v>JOD</v>
          </cell>
        </row>
        <row r="95">
          <cell r="H95" t="str">
            <v>At least C, Credit Opinion Short Term Rating</v>
          </cell>
          <cell r="N95" t="str">
            <v>JPY</v>
          </cell>
        </row>
        <row r="96">
          <cell r="H96" t="str">
            <v>At least D, Credit Opinion Short Term Rating</v>
          </cell>
          <cell r="N96" t="str">
            <v>KES</v>
          </cell>
        </row>
        <row r="97">
          <cell r="H97" t="str">
            <v>RD, Short Term Rating</v>
          </cell>
          <cell r="N97" t="str">
            <v>KGS</v>
          </cell>
        </row>
        <row r="98">
          <cell r="H98" t="str">
            <v>NR, Unenhanced Long Term Rating</v>
          </cell>
          <cell r="N98" t="str">
            <v>KHR</v>
          </cell>
        </row>
        <row r="99">
          <cell r="H99" t="str">
            <v>AAA, Unenhanced Long Term Rating</v>
          </cell>
          <cell r="N99" t="str">
            <v>KMF</v>
          </cell>
        </row>
        <row r="100">
          <cell r="H100" t="str">
            <v>AA+, Unenhanced Long Term Rating</v>
          </cell>
          <cell r="N100" t="str">
            <v>KPW</v>
          </cell>
        </row>
        <row r="101">
          <cell r="H101" t="str">
            <v>AA, Unenhanced Long Term Rating</v>
          </cell>
          <cell r="N101" t="str">
            <v>KRW</v>
          </cell>
        </row>
        <row r="102">
          <cell r="H102" t="str">
            <v>AA-, Unenhanced Long Term Rating</v>
          </cell>
          <cell r="N102" t="str">
            <v>KWD</v>
          </cell>
        </row>
        <row r="103">
          <cell r="H103" t="str">
            <v>A+, Unenhanced Long Term Rating</v>
          </cell>
          <cell r="N103" t="str">
            <v>KYD</v>
          </cell>
        </row>
        <row r="104">
          <cell r="H104" t="str">
            <v>A, Unenhanced Long Term Rating</v>
          </cell>
          <cell r="N104" t="str">
            <v>KZT</v>
          </cell>
        </row>
        <row r="105">
          <cell r="H105" t="str">
            <v>A-, Unenhanced Long Term Rating</v>
          </cell>
          <cell r="N105" t="str">
            <v>LAK</v>
          </cell>
        </row>
        <row r="106">
          <cell r="H106" t="str">
            <v>BBB+, Unenhanced Long Term Rating</v>
          </cell>
          <cell r="N106" t="str">
            <v>LBP</v>
          </cell>
        </row>
        <row r="107">
          <cell r="H107" t="str">
            <v>BBB, Unenhanced Long Term Rating</v>
          </cell>
          <cell r="N107" t="str">
            <v>LKR</v>
          </cell>
        </row>
        <row r="108">
          <cell r="H108" t="str">
            <v>BBB-, Unenhanced Long Term Rating</v>
          </cell>
          <cell r="N108" t="str">
            <v>LRD</v>
          </cell>
        </row>
        <row r="109">
          <cell r="H109" t="str">
            <v>BB+, Unenhanced Long Term Rating</v>
          </cell>
          <cell r="N109" t="str">
            <v>LSL</v>
          </cell>
        </row>
        <row r="110">
          <cell r="H110" t="str">
            <v>BB, Unenhanced Long Term Rating</v>
          </cell>
          <cell r="N110" t="str">
            <v>LTL</v>
          </cell>
        </row>
        <row r="111">
          <cell r="H111" t="str">
            <v>BB-, Unenhanced Long Term Rating</v>
          </cell>
          <cell r="N111" t="str">
            <v>LUF</v>
          </cell>
        </row>
        <row r="112">
          <cell r="H112" t="str">
            <v>B+, Unenhanced Long Term Rating</v>
          </cell>
          <cell r="N112" t="str">
            <v>LVL</v>
          </cell>
        </row>
        <row r="113">
          <cell r="H113" t="str">
            <v>B, Unenhanced Long Term Rating</v>
          </cell>
          <cell r="N113" t="str">
            <v>LYD</v>
          </cell>
        </row>
        <row r="114">
          <cell r="H114" t="str">
            <v>B-, Unenhanced Long Term Rating</v>
          </cell>
          <cell r="N114" t="str">
            <v>MAD</v>
          </cell>
        </row>
        <row r="115">
          <cell r="H115" t="str">
            <v>CCC+, Unenhanced Long Term Rating</v>
          </cell>
          <cell r="N115" t="str">
            <v>MDL</v>
          </cell>
        </row>
        <row r="116">
          <cell r="H116" t="str">
            <v>CCC, Unenhanced Long Term Rating</v>
          </cell>
          <cell r="N116" t="str">
            <v>MGA</v>
          </cell>
        </row>
        <row r="117">
          <cell r="H117" t="str">
            <v>CCC-, Unenhanced Long Term Rating</v>
          </cell>
          <cell r="N117" t="str">
            <v>MKD</v>
          </cell>
        </row>
        <row r="118">
          <cell r="H118" t="str">
            <v>CC, Unenhanced Long Term Rating</v>
          </cell>
          <cell r="N118" t="str">
            <v>MMK</v>
          </cell>
        </row>
        <row r="119">
          <cell r="H119" t="str">
            <v>C, Unenhanced Long Term Rating</v>
          </cell>
          <cell r="N119" t="str">
            <v>MNT</v>
          </cell>
        </row>
        <row r="120">
          <cell r="H120" t="str">
            <v>DDD, Unenhanced Long Term Rating</v>
          </cell>
          <cell r="N120" t="str">
            <v>MOP</v>
          </cell>
        </row>
        <row r="121">
          <cell r="H121" t="str">
            <v>DD, Unenhanced Long Term Rating</v>
          </cell>
          <cell r="N121" t="str">
            <v>MRO</v>
          </cell>
        </row>
        <row r="122">
          <cell r="H122" t="str">
            <v>D, Unenhanced Long Term Rating</v>
          </cell>
          <cell r="N122" t="str">
            <v>MTL</v>
          </cell>
        </row>
        <row r="123">
          <cell r="H123" t="str">
            <v>AAA(EXP), Unenhanced Long Term Rating</v>
          </cell>
          <cell r="N123" t="str">
            <v>MUR</v>
          </cell>
        </row>
        <row r="124">
          <cell r="H124" t="str">
            <v>AA+(EXP), Unenhanced Long Term Rating</v>
          </cell>
          <cell r="N124" t="str">
            <v>MVR</v>
          </cell>
        </row>
        <row r="125">
          <cell r="H125" t="str">
            <v>AA(EXP), Unenhanced Long Term Rating</v>
          </cell>
          <cell r="N125" t="str">
            <v>MWK</v>
          </cell>
        </row>
        <row r="126">
          <cell r="H126" t="str">
            <v>AA-(EXP), Unenhanced Long Term Rating</v>
          </cell>
          <cell r="N126" t="str">
            <v>MXN</v>
          </cell>
        </row>
        <row r="127">
          <cell r="H127" t="str">
            <v>A+(EXP), Unenhanced Long Term Rating</v>
          </cell>
          <cell r="N127" t="str">
            <v>MYR</v>
          </cell>
        </row>
        <row r="128">
          <cell r="H128" t="str">
            <v>A(EXP), Unenhanced Long Term Rating</v>
          </cell>
          <cell r="N128" t="str">
            <v>MZN</v>
          </cell>
        </row>
        <row r="129">
          <cell r="H129" t="str">
            <v>A-(EXP), Unenhanced Long Term Rating</v>
          </cell>
          <cell r="N129" t="str">
            <v>NAD</v>
          </cell>
        </row>
        <row r="130">
          <cell r="H130" t="str">
            <v>BBB+(EXP), Unenhanced Long Term Rating</v>
          </cell>
          <cell r="N130" t="str">
            <v>NGN</v>
          </cell>
        </row>
        <row r="131">
          <cell r="H131" t="str">
            <v>BBB(EXP), Unenhanced Long Term Rating</v>
          </cell>
          <cell r="N131" t="str">
            <v>NIO</v>
          </cell>
        </row>
        <row r="132">
          <cell r="H132" t="str">
            <v>BBB-(EXP), Unenhanced Long Term Rating</v>
          </cell>
          <cell r="N132" t="str">
            <v>NLG</v>
          </cell>
        </row>
        <row r="133">
          <cell r="H133" t="str">
            <v>BB+(EXP), Unenhanced Long Term Rating</v>
          </cell>
          <cell r="N133" t="str">
            <v>NOK</v>
          </cell>
        </row>
        <row r="134">
          <cell r="H134" t="str">
            <v>BB(EXP), Unenhanced Long Term Rating</v>
          </cell>
          <cell r="N134" t="str">
            <v>NPR</v>
          </cell>
        </row>
        <row r="135">
          <cell r="H135" t="str">
            <v>BB-(EXP), Unenhanced Long Term Rating</v>
          </cell>
          <cell r="N135" t="str">
            <v>NZD</v>
          </cell>
        </row>
        <row r="136">
          <cell r="H136" t="str">
            <v>B+(EXP), Unenhanced Long Term Rating</v>
          </cell>
          <cell r="N136" t="str">
            <v>OMR</v>
          </cell>
        </row>
        <row r="137">
          <cell r="H137" t="str">
            <v>B(EXP), Unenhanced Long Term Rating</v>
          </cell>
          <cell r="N137" t="str">
            <v>PAB</v>
          </cell>
        </row>
        <row r="138">
          <cell r="H138" t="str">
            <v>B-(EXP), Unenhanced Long Term Rating</v>
          </cell>
          <cell r="N138" t="str">
            <v>PEN</v>
          </cell>
        </row>
        <row r="139">
          <cell r="H139" t="str">
            <v>CCC+(EXP), Unenhanced Long Term Rating</v>
          </cell>
          <cell r="N139" t="str">
            <v>PGK</v>
          </cell>
        </row>
        <row r="140">
          <cell r="H140" t="str">
            <v>CCC(EXP), Unenhanced Long Term Rating</v>
          </cell>
          <cell r="N140" t="str">
            <v>PHP</v>
          </cell>
        </row>
        <row r="141">
          <cell r="H141" t="str">
            <v>CCC-(EXP), Unenhanced Long Term Rating</v>
          </cell>
          <cell r="N141" t="str">
            <v>PKR</v>
          </cell>
        </row>
        <row r="142">
          <cell r="H142" t="str">
            <v>CC(EXP), Unenhanced Long Term Rating</v>
          </cell>
          <cell r="N142" t="str">
            <v>PLN</v>
          </cell>
        </row>
        <row r="143">
          <cell r="H143" t="str">
            <v>C(EXP), Unenhanced Long Term Rating</v>
          </cell>
          <cell r="N143" t="str">
            <v>PTE</v>
          </cell>
        </row>
        <row r="144">
          <cell r="H144" t="str">
            <v>DDD(EXP), Unenhanced Long Term Rating</v>
          </cell>
          <cell r="N144" t="str">
            <v>PYG</v>
          </cell>
        </row>
        <row r="145">
          <cell r="H145" t="str">
            <v>DD(EXP), Unenhanced Long Term Rating</v>
          </cell>
          <cell r="N145" t="str">
            <v>QAR</v>
          </cell>
        </row>
        <row r="146">
          <cell r="H146" t="str">
            <v>DD-(EXP), Unenhanced Long Term Rating</v>
          </cell>
          <cell r="N146" t="str">
            <v>ROI</v>
          </cell>
        </row>
        <row r="147">
          <cell r="H147" t="str">
            <v>D(EXP), Unenhanced Long Term Rating</v>
          </cell>
          <cell r="N147" t="str">
            <v>ROL</v>
          </cell>
        </row>
        <row r="148">
          <cell r="H148" t="str">
            <v>IG, Credit Assessment Unenhanced Long Term Rating</v>
          </cell>
          <cell r="N148" t="str">
            <v>RON</v>
          </cell>
        </row>
        <row r="149">
          <cell r="H149" t="str">
            <v>NIG, Credit Assessment Unenhanced Long Term Rating</v>
          </cell>
          <cell r="N149" t="str">
            <v>RSD</v>
          </cell>
        </row>
        <row r="150">
          <cell r="H150" t="str">
            <v>WD, Unenhanced Long Term Rating</v>
          </cell>
          <cell r="N150" t="str">
            <v>RUB</v>
          </cell>
        </row>
        <row r="151">
          <cell r="H151" t="str">
            <v>AA(CAT), Credit Opinion Unenhanced Long Term Rating</v>
          </cell>
          <cell r="N151" t="str">
            <v>RUI</v>
          </cell>
        </row>
        <row r="152">
          <cell r="H152" t="str">
            <v>A(CAT), Credit Opinion Unenhanced Long Term Rating</v>
          </cell>
          <cell r="N152" t="str">
            <v>RUR</v>
          </cell>
        </row>
        <row r="153">
          <cell r="H153" t="str">
            <v>BBB(CAT), Credit Opinion Unenhanced Long Term Rating</v>
          </cell>
          <cell r="N153" t="str">
            <v>RWF</v>
          </cell>
        </row>
        <row r="154">
          <cell r="H154" t="str">
            <v>BB(CAT), Credit Opinion Unenhanced Long Term Rating</v>
          </cell>
          <cell r="N154" t="str">
            <v>SAR</v>
          </cell>
        </row>
        <row r="155">
          <cell r="H155" t="str">
            <v>B(CAT), Credit Opinion Unenhanced Long Term Rating</v>
          </cell>
          <cell r="N155" t="str">
            <v>SBD</v>
          </cell>
        </row>
        <row r="156">
          <cell r="H156" t="str">
            <v>CCC(CAT), Credit Opinion Unenhanced Long Term Rating</v>
          </cell>
          <cell r="N156" t="str">
            <v>SCR</v>
          </cell>
        </row>
        <row r="157">
          <cell r="H157" t="str">
            <v>PIF, Unenhanced Long Term Rating</v>
          </cell>
          <cell r="N157" t="str">
            <v>SDG</v>
          </cell>
        </row>
        <row r="158">
          <cell r="H158" t="str">
            <v>NR, Unenhanced Short Term Rating</v>
          </cell>
          <cell r="N158" t="str">
            <v>SEK</v>
          </cell>
        </row>
        <row r="159">
          <cell r="H159" t="str">
            <v>F1+, Unenhanced Short Term Rating</v>
          </cell>
          <cell r="N159" t="str">
            <v>SGD</v>
          </cell>
        </row>
        <row r="160">
          <cell r="H160" t="str">
            <v>F1, Unenhanced Short Term Rating</v>
          </cell>
          <cell r="N160" t="str">
            <v>SHP</v>
          </cell>
        </row>
        <row r="161">
          <cell r="H161" t="str">
            <v>F2, Unenhanced Short Term Rating</v>
          </cell>
          <cell r="N161" t="str">
            <v>SIT</v>
          </cell>
        </row>
        <row r="162">
          <cell r="H162" t="str">
            <v>F3, Unenhanced Short Term Rating</v>
          </cell>
          <cell r="N162" t="str">
            <v>SKK</v>
          </cell>
        </row>
        <row r="163">
          <cell r="H163" t="str">
            <v>B, Unenhanced Short Term Rating</v>
          </cell>
          <cell r="N163" t="str">
            <v>SLL</v>
          </cell>
        </row>
        <row r="164">
          <cell r="H164" t="str">
            <v>C, Unenhanced Short Term Rating</v>
          </cell>
          <cell r="N164" t="str">
            <v>SOS</v>
          </cell>
        </row>
        <row r="165">
          <cell r="H165" t="str">
            <v>D, Unenhanced Short Term Rating</v>
          </cell>
          <cell r="N165" t="str">
            <v>SRD</v>
          </cell>
        </row>
        <row r="166">
          <cell r="H166" t="str">
            <v>F1+(EXP), Unenhanced Short Term Rating</v>
          </cell>
          <cell r="N166" t="str">
            <v>STD</v>
          </cell>
        </row>
        <row r="167">
          <cell r="H167" t="str">
            <v>F1(EXP), Unenhanced Short Term Rating</v>
          </cell>
          <cell r="N167" t="str">
            <v>SVC</v>
          </cell>
        </row>
        <row r="168">
          <cell r="H168" t="str">
            <v>F2(EXP), Unenhanced Short Term Rating</v>
          </cell>
          <cell r="N168" t="str">
            <v>SYP</v>
          </cell>
        </row>
        <row r="169">
          <cell r="H169" t="str">
            <v>F3(EXP), Unenhanced Short Term Rating</v>
          </cell>
          <cell r="N169" t="str">
            <v>SZL</v>
          </cell>
        </row>
        <row r="170">
          <cell r="H170" t="str">
            <v>B(EXP), Unenhanced Short Term Rating</v>
          </cell>
          <cell r="N170" t="str">
            <v>THB</v>
          </cell>
        </row>
        <row r="171">
          <cell r="H171" t="str">
            <v>C(EXP), Unenhanced Short Term Rating</v>
          </cell>
          <cell r="N171" t="str">
            <v>TJS</v>
          </cell>
        </row>
        <row r="172">
          <cell r="H172" t="str">
            <v>D(EXP), Unenhanced Short Term Rating</v>
          </cell>
          <cell r="N172" t="str">
            <v>TMM</v>
          </cell>
        </row>
        <row r="173">
          <cell r="H173" t="str">
            <v>REV RATING, Unenhanced Short Term Rating</v>
          </cell>
          <cell r="N173" t="str">
            <v>TND</v>
          </cell>
        </row>
        <row r="174">
          <cell r="H174" t="str">
            <v>WD, Unenhanced Short Term Rating</v>
          </cell>
          <cell r="N174" t="str">
            <v>TOP</v>
          </cell>
        </row>
        <row r="175">
          <cell r="H175" t="str">
            <v>At least F1, Credit Opinion Unenhanced Short Term Rating</v>
          </cell>
          <cell r="N175" t="str">
            <v>TRL</v>
          </cell>
        </row>
        <row r="176">
          <cell r="H176" t="str">
            <v>At least F2, Credit Opinion Unenhanced Short Term Rating</v>
          </cell>
          <cell r="N176" t="str">
            <v>TRY</v>
          </cell>
        </row>
        <row r="177">
          <cell r="H177" t="str">
            <v>At least F3, Credit Opinion Unenhanced Short Term Rating</v>
          </cell>
          <cell r="N177" t="str">
            <v>TRZ</v>
          </cell>
        </row>
        <row r="178">
          <cell r="H178" t="str">
            <v>At least B, Credit Opinion Unenhanced Short Term Rating</v>
          </cell>
          <cell r="N178" t="str">
            <v>TTD</v>
          </cell>
        </row>
        <row r="179">
          <cell r="H179" t="str">
            <v>At least C, Credit Opinion Unenhanced Short Term Rating</v>
          </cell>
          <cell r="N179" t="str">
            <v>TWD</v>
          </cell>
        </row>
        <row r="180">
          <cell r="H180" t="str">
            <v>At least D, Credit Opinion Unenhanced Short Term Rating</v>
          </cell>
          <cell r="N180" t="str">
            <v>TZS</v>
          </cell>
        </row>
        <row r="181">
          <cell r="H181" t="str">
            <v>NR, National Long Term Rating</v>
          </cell>
          <cell r="N181" t="str">
            <v>UAH</v>
          </cell>
        </row>
        <row r="182">
          <cell r="H182" t="str">
            <v>AAA, National Long Term Rating</v>
          </cell>
          <cell r="N182" t="str">
            <v>UAI</v>
          </cell>
        </row>
        <row r="183">
          <cell r="H183" t="str">
            <v>AA+, National Long Term Rating</v>
          </cell>
          <cell r="N183" t="str">
            <v>UAK</v>
          </cell>
        </row>
        <row r="184">
          <cell r="H184" t="str">
            <v>AA, National Long Term Rating</v>
          </cell>
          <cell r="N184" t="str">
            <v>UDI</v>
          </cell>
        </row>
        <row r="185">
          <cell r="H185" t="str">
            <v>AA-, National Long Term Rating</v>
          </cell>
          <cell r="N185" t="str">
            <v>UGX</v>
          </cell>
        </row>
        <row r="186">
          <cell r="H186" t="str">
            <v>A+, National Long Term Rating</v>
          </cell>
          <cell r="N186" t="str">
            <v>UHR</v>
          </cell>
        </row>
        <row r="187">
          <cell r="H187" t="str">
            <v>A, National Long Term Rating</v>
          </cell>
          <cell r="N187" t="str">
            <v>UYI</v>
          </cell>
        </row>
        <row r="188">
          <cell r="H188" t="str">
            <v>A-, National Long Term Rating</v>
          </cell>
          <cell r="N188" t="str">
            <v>UYU</v>
          </cell>
        </row>
        <row r="189">
          <cell r="H189" t="str">
            <v>BBB+, National Long Term Rating</v>
          </cell>
          <cell r="N189" t="str">
            <v>UZS</v>
          </cell>
        </row>
        <row r="190">
          <cell r="H190" t="str">
            <v>BBB, National Long Term Rating</v>
          </cell>
          <cell r="N190" t="str">
            <v>VEB</v>
          </cell>
        </row>
        <row r="191">
          <cell r="H191" t="str">
            <v>BBB-, National Long Term Rating</v>
          </cell>
          <cell r="N191" t="str">
            <v>VEF</v>
          </cell>
        </row>
        <row r="192">
          <cell r="H192" t="str">
            <v>BB+, National Long Term Rating</v>
          </cell>
          <cell r="N192" t="str">
            <v>VND</v>
          </cell>
        </row>
        <row r="193">
          <cell r="H193" t="str">
            <v>BB, National Long Term Rating</v>
          </cell>
          <cell r="N193" t="str">
            <v>VUV</v>
          </cell>
        </row>
        <row r="194">
          <cell r="H194" t="str">
            <v>BB-, National Long Term Rating</v>
          </cell>
          <cell r="N194" t="str">
            <v>WST</v>
          </cell>
        </row>
        <row r="195">
          <cell r="H195" t="str">
            <v>B+, National Long Term Rating</v>
          </cell>
          <cell r="N195" t="str">
            <v>XAF</v>
          </cell>
        </row>
        <row r="196">
          <cell r="H196" t="str">
            <v>B, National Long Term Rating</v>
          </cell>
          <cell r="N196" t="str">
            <v>XCD</v>
          </cell>
        </row>
        <row r="197">
          <cell r="H197" t="str">
            <v>B-, National Long Term Rating</v>
          </cell>
          <cell r="N197" t="str">
            <v>XDR</v>
          </cell>
        </row>
        <row r="198">
          <cell r="H198" t="str">
            <v>CCC+, National Long Term Rating</v>
          </cell>
          <cell r="N198" t="str">
            <v>XEU</v>
          </cell>
        </row>
        <row r="199">
          <cell r="H199" t="str">
            <v>CCC, National Long Term Rating</v>
          </cell>
          <cell r="N199" t="str">
            <v>XOF</v>
          </cell>
        </row>
        <row r="200">
          <cell r="H200" t="str">
            <v>CCC-, National Long Term Rating</v>
          </cell>
          <cell r="N200" t="str">
            <v>XPF</v>
          </cell>
        </row>
        <row r="201">
          <cell r="H201" t="str">
            <v>CC, National Long Term Rating</v>
          </cell>
          <cell r="N201" t="str">
            <v>XXX</v>
          </cell>
        </row>
        <row r="202">
          <cell r="H202" t="str">
            <v>C, National Long Term Rating</v>
          </cell>
          <cell r="N202" t="str">
            <v>YER</v>
          </cell>
        </row>
        <row r="203">
          <cell r="H203" t="str">
            <v>DDD, National Long Term Rating</v>
          </cell>
          <cell r="N203" t="str">
            <v>ZAR</v>
          </cell>
        </row>
        <row r="204">
          <cell r="H204" t="str">
            <v>DD, National Long Term Rating</v>
          </cell>
          <cell r="N204" t="str">
            <v>ZMK</v>
          </cell>
        </row>
        <row r="205">
          <cell r="H205" t="str">
            <v>D, National Long Term Rating</v>
          </cell>
          <cell r="N205" t="str">
            <v>ZWD</v>
          </cell>
        </row>
        <row r="206">
          <cell r="H206" t="str">
            <v>E, National Long Term Rating</v>
          </cell>
          <cell r="N206" t="str">
            <v>ZWI</v>
          </cell>
        </row>
        <row r="207">
          <cell r="H207" t="str">
            <v>AAA(EXP), National Long Term Rating</v>
          </cell>
        </row>
        <row r="208">
          <cell r="H208" t="str">
            <v>AA+(EXP), National Long Term Rating</v>
          </cell>
        </row>
        <row r="209">
          <cell r="H209" t="str">
            <v>AA(EXP), National Long Term Rating</v>
          </cell>
        </row>
        <row r="210">
          <cell r="H210" t="str">
            <v>AA-(EXP), National Long Term Rating</v>
          </cell>
        </row>
        <row r="211">
          <cell r="H211" t="str">
            <v>A+(EXP), National Long Term Rating</v>
          </cell>
        </row>
        <row r="212">
          <cell r="H212" t="str">
            <v>A(EXP), National Long Term Rating</v>
          </cell>
        </row>
        <row r="213">
          <cell r="H213" t="str">
            <v>A-(EXP), National Long Term Rating</v>
          </cell>
        </row>
        <row r="214">
          <cell r="H214" t="str">
            <v>BBB+(EXP), National Long Term Rating</v>
          </cell>
        </row>
        <row r="215">
          <cell r="H215" t="str">
            <v>BBB(EXP), National Long Term Rating</v>
          </cell>
        </row>
        <row r="216">
          <cell r="H216" t="str">
            <v>BBB-(EXP), National Long Term Rating</v>
          </cell>
        </row>
        <row r="217">
          <cell r="H217" t="str">
            <v>BB+(EXP), National Long Term Rating</v>
          </cell>
        </row>
        <row r="218">
          <cell r="H218" t="str">
            <v>BB(EXP), National Long Term Rating</v>
          </cell>
        </row>
        <row r="219">
          <cell r="H219" t="str">
            <v>BB-(EXP), National Long Term Rating</v>
          </cell>
        </row>
        <row r="220">
          <cell r="H220" t="str">
            <v>B+(EXP), National Long Term Rating</v>
          </cell>
        </row>
        <row r="221">
          <cell r="H221" t="str">
            <v>B(EXP), National Long Term Rating</v>
          </cell>
        </row>
        <row r="222">
          <cell r="H222" t="str">
            <v>B-(EXP), National Long Term Rating</v>
          </cell>
        </row>
        <row r="223">
          <cell r="H223" t="str">
            <v>CCC+(EXP), National Long Term Rating</v>
          </cell>
        </row>
        <row r="224">
          <cell r="H224" t="str">
            <v>CCC(EXP), National Long Term Rating</v>
          </cell>
        </row>
        <row r="225">
          <cell r="H225" t="str">
            <v>CCC-(EXP), National Long Term Rating</v>
          </cell>
        </row>
        <row r="226">
          <cell r="H226" t="str">
            <v>CC(EXP), National Long Term Rating</v>
          </cell>
        </row>
        <row r="227">
          <cell r="H227" t="str">
            <v>C(EXP), National Long Term Rating</v>
          </cell>
        </row>
        <row r="228">
          <cell r="H228" t="str">
            <v>DDD(EXP), National Long Term Rating</v>
          </cell>
        </row>
        <row r="229">
          <cell r="H229" t="str">
            <v>DD(EXP), National Long Term Rating</v>
          </cell>
        </row>
        <row r="230">
          <cell r="H230" t="str">
            <v>D(EXP), National Long Term Rating</v>
          </cell>
        </row>
        <row r="231">
          <cell r="H231" t="str">
            <v>E(EXP), National Long Term Rating</v>
          </cell>
        </row>
        <row r="232">
          <cell r="H232" t="str">
            <v>PIF, National Long Term Rating</v>
          </cell>
        </row>
        <row r="233">
          <cell r="H233" t="str">
            <v>WD, National Long Term Rating</v>
          </cell>
        </row>
        <row r="234">
          <cell r="H234" t="str">
            <v>RD, National Long Term Rating</v>
          </cell>
        </row>
        <row r="235">
          <cell r="H235" t="str">
            <v>NR, National Short Term Rating</v>
          </cell>
        </row>
        <row r="236">
          <cell r="H236" t="str">
            <v>F1+, National Short Term Rating</v>
          </cell>
        </row>
        <row r="237">
          <cell r="H237" t="str">
            <v>F1, National Short Term Rating</v>
          </cell>
        </row>
        <row r="238">
          <cell r="H238" t="str">
            <v>F2, National Short Term Rating</v>
          </cell>
        </row>
        <row r="239">
          <cell r="H239" t="str">
            <v>F3, National Short Term Rating</v>
          </cell>
        </row>
        <row r="240">
          <cell r="H240" t="str">
            <v>B, National Short Term Rating</v>
          </cell>
        </row>
        <row r="241">
          <cell r="H241" t="str">
            <v>C, National Short Term Rating</v>
          </cell>
        </row>
        <row r="242">
          <cell r="H242" t="str">
            <v>D, National Short Term Rating</v>
          </cell>
        </row>
        <row r="243">
          <cell r="H243" t="str">
            <v>E, National Short Term Rating</v>
          </cell>
        </row>
        <row r="244">
          <cell r="H244" t="str">
            <v>F1+(EXP), National Short Term Rating</v>
          </cell>
        </row>
        <row r="245">
          <cell r="H245" t="str">
            <v>F1(EXP), National Short Term Rating</v>
          </cell>
        </row>
        <row r="246">
          <cell r="H246" t="str">
            <v>F2(EXP), National Short Term Rating</v>
          </cell>
        </row>
        <row r="247">
          <cell r="H247" t="str">
            <v>F3(EXP), National Short Term Rating</v>
          </cell>
        </row>
        <row r="248">
          <cell r="H248" t="str">
            <v>B(EXP), National Short Term Rating</v>
          </cell>
        </row>
        <row r="249">
          <cell r="H249" t="str">
            <v>C(EXP), National Short Term Rating</v>
          </cell>
        </row>
        <row r="250">
          <cell r="H250" t="str">
            <v>D(EXP), National Short Term Rating</v>
          </cell>
        </row>
        <row r="251">
          <cell r="H251" t="str">
            <v>A1+(EXP), National Short Term Rating</v>
          </cell>
        </row>
        <row r="252">
          <cell r="H252" t="str">
            <v>A1(EXP), National Short Term Rating</v>
          </cell>
        </row>
        <row r="253">
          <cell r="H253" t="str">
            <v>A2(EXP), National Short Term Rating</v>
          </cell>
        </row>
        <row r="254">
          <cell r="H254" t="str">
            <v>A3(EXP), National Short Term Rating</v>
          </cell>
        </row>
        <row r="255">
          <cell r="H255" t="str">
            <v>E(EXP), National Short Term Rating</v>
          </cell>
        </row>
        <row r="256">
          <cell r="H256" t="str">
            <v>PIF, National Short Term Rating</v>
          </cell>
        </row>
        <row r="257">
          <cell r="H257" t="str">
            <v>WD, National Short Term Rating</v>
          </cell>
        </row>
        <row r="258">
          <cell r="H258" t="str">
            <v>A1+, National Short Term Rating</v>
          </cell>
        </row>
        <row r="259">
          <cell r="H259" t="str">
            <v>A1, National Short Term Rating</v>
          </cell>
        </row>
        <row r="260">
          <cell r="H260" t="str">
            <v>A2, National Short Term Rating</v>
          </cell>
        </row>
        <row r="261">
          <cell r="H261" t="str">
            <v>A3, National Short Term Rating</v>
          </cell>
        </row>
        <row r="262">
          <cell r="H262" t="str">
            <v>N1+, National Short Term Rating</v>
          </cell>
        </row>
        <row r="263">
          <cell r="H263" t="str">
            <v>N1, National Short Term Rating</v>
          </cell>
        </row>
        <row r="264">
          <cell r="H264" t="str">
            <v>N2, National Short Term Rating</v>
          </cell>
        </row>
        <row r="265">
          <cell r="H265" t="str">
            <v>N3, National Short Term Rating</v>
          </cell>
        </row>
        <row r="266">
          <cell r="H266" t="str">
            <v>N4, National Short Term Rating</v>
          </cell>
        </row>
        <row r="267">
          <cell r="H267" t="str">
            <v>N5, National Short Term Rating</v>
          </cell>
        </row>
        <row r="268">
          <cell r="H268" t="str">
            <v>F2+, National Short Term Rating</v>
          </cell>
        </row>
        <row r="269">
          <cell r="H269" t="str">
            <v>F4, National Short Term Rating</v>
          </cell>
        </row>
        <row r="270">
          <cell r="H270" t="str">
            <v>F5, National Short Term Rating</v>
          </cell>
        </row>
        <row r="271">
          <cell r="H271" t="str">
            <v>NR, Managed Fund Volatility</v>
          </cell>
        </row>
        <row r="272">
          <cell r="H272" t="str">
            <v>V1+, Managed Fund Volatility</v>
          </cell>
        </row>
        <row r="273">
          <cell r="H273" t="str">
            <v>V1, Managed Fund Volatility</v>
          </cell>
        </row>
        <row r="274">
          <cell r="H274" t="str">
            <v>V2, Managed Fund Volatility</v>
          </cell>
        </row>
        <row r="275">
          <cell r="H275" t="str">
            <v>V3, Managed Fund Volatility</v>
          </cell>
        </row>
        <row r="276">
          <cell r="H276" t="str">
            <v>V4, Managed Fund Volatility</v>
          </cell>
        </row>
        <row r="277">
          <cell r="H277" t="str">
            <v>V5, Managed Fund Volatility</v>
          </cell>
        </row>
        <row r="278">
          <cell r="H278" t="str">
            <v>V6, Managed Fund Volatility</v>
          </cell>
        </row>
        <row r="279">
          <cell r="H279" t="str">
            <v>V7, Managed Fund Volatility</v>
          </cell>
        </row>
        <row r="280">
          <cell r="H280" t="str">
            <v>V8, Managed Fund Volatility</v>
          </cell>
        </row>
        <row r="281">
          <cell r="H281" t="str">
            <v>V9, Managed Fund Volatility</v>
          </cell>
        </row>
        <row r="282">
          <cell r="H282" t="str">
            <v>V10, Managed Fund Volatility</v>
          </cell>
        </row>
        <row r="283">
          <cell r="H283" t="str">
            <v>PIF, Managed Fund Volatility</v>
          </cell>
        </row>
        <row r="284">
          <cell r="H284" t="str">
            <v>WD, Managed Fund Volatility</v>
          </cell>
        </row>
        <row r="285">
          <cell r="H285" t="str">
            <v>NR, CMBS Special Servicer Rating</v>
          </cell>
        </row>
        <row r="286">
          <cell r="H286" t="str">
            <v>CSS1, CMBS Special Servicer Rating</v>
          </cell>
        </row>
        <row r="287">
          <cell r="H287" t="str">
            <v>CSS2, CMBS Special Servicer Rating</v>
          </cell>
        </row>
        <row r="288">
          <cell r="H288" t="str">
            <v>CSS3, CMBS Special Servicer Rating</v>
          </cell>
        </row>
        <row r="289">
          <cell r="H289" t="str">
            <v>CSS4, CMBS Special Servicer Rating</v>
          </cell>
        </row>
        <row r="290">
          <cell r="H290" t="str">
            <v>CSS4 Co-op, CMBS Special Servicer Rating</v>
          </cell>
        </row>
        <row r="291">
          <cell r="H291" t="str">
            <v>CSS3 Co-op, CMBS Special Servicer Rating</v>
          </cell>
        </row>
        <row r="292">
          <cell r="H292" t="str">
            <v>CSS2 Co-op, CMBS Special Servicer Rating</v>
          </cell>
        </row>
        <row r="293">
          <cell r="H293" t="str">
            <v>CSS1 Co-op, CMBS Special Servicer Rating</v>
          </cell>
        </row>
        <row r="294">
          <cell r="H294" t="str">
            <v>CSS1+, CMBS Special Servicer Rating</v>
          </cell>
        </row>
        <row r="295">
          <cell r="H295" t="str">
            <v>CSS1-, CMBS Special Servicer Rating</v>
          </cell>
        </row>
        <row r="296">
          <cell r="H296" t="str">
            <v>CSS2+, CMBS Special Servicer Rating</v>
          </cell>
        </row>
        <row r="297">
          <cell r="H297" t="str">
            <v>CSS2-, CMBS Special Servicer Rating</v>
          </cell>
        </row>
        <row r="298">
          <cell r="H298" t="str">
            <v>CSS3+, CMBS Special Servicer Rating</v>
          </cell>
        </row>
        <row r="299">
          <cell r="H299" t="str">
            <v>CSS3-, CMBS Special Servicer Rating</v>
          </cell>
        </row>
        <row r="300">
          <cell r="H300" t="str">
            <v>CSS4+, CMBS Special Servicer Rating</v>
          </cell>
        </row>
        <row r="301">
          <cell r="H301" t="str">
            <v>CSS4-, CMBS Special Servicer Rating</v>
          </cell>
        </row>
        <row r="302">
          <cell r="H302" t="str">
            <v>CSS1- Co-op, CMBS Special Servicer Rating</v>
          </cell>
        </row>
        <row r="303">
          <cell r="H303" t="str">
            <v>CSS1+ Co-op, CMBS Special Servicer Rating</v>
          </cell>
        </row>
        <row r="304">
          <cell r="H304" t="str">
            <v>CSS2- Co-op, CMBS Special Servicer Rating</v>
          </cell>
        </row>
        <row r="305">
          <cell r="H305" t="str">
            <v>CSS2+ Co-op, CMBS Special Servicer Rating</v>
          </cell>
        </row>
        <row r="306">
          <cell r="H306" t="str">
            <v>CSS3- Co-op, CMBS Special Servicer Rating</v>
          </cell>
        </row>
        <row r="307">
          <cell r="H307" t="str">
            <v>CSS3+ Co-op, CMBS Special Servicer Rating</v>
          </cell>
        </row>
        <row r="308">
          <cell r="H308" t="str">
            <v>CSS4- Co-op, CMBS Special Servicer Rating</v>
          </cell>
        </row>
        <row r="309">
          <cell r="H309" t="str">
            <v>CSS4+ Co-op, CMBS Special Servicer Rating</v>
          </cell>
        </row>
        <row r="310">
          <cell r="H310" t="str">
            <v>CSS2+ (JPN), CMBS Special Servicer Rating</v>
          </cell>
        </row>
        <row r="311">
          <cell r="H311" t="str">
            <v>CSS3+(ITA), CMBS Special Servicer Rating</v>
          </cell>
        </row>
        <row r="312">
          <cell r="H312" t="str">
            <v>CSS3 (JPN), CMBS Special Servicer Rating</v>
          </cell>
        </row>
        <row r="313">
          <cell r="H313" t="str">
            <v>CSS3 (UK), CMBS Special Servicer Rating</v>
          </cell>
        </row>
        <row r="314">
          <cell r="H314" t="str">
            <v>CSS3+ (UK), CMBS Special Servicer Rating</v>
          </cell>
        </row>
        <row r="315">
          <cell r="H315" t="str">
            <v>CSS2 (ITA), CMBS Special Servicer Rating</v>
          </cell>
        </row>
        <row r="316">
          <cell r="H316" t="str">
            <v>CSS3+(JPN), CMBS Special Servicer Rating</v>
          </cell>
        </row>
        <row r="317">
          <cell r="H317" t="str">
            <v>CSS2(UK), CMBS Special Servicer Rating</v>
          </cell>
        </row>
        <row r="318">
          <cell r="H318" t="str">
            <v>Acceptable, CMBS Special Servicer Rating</v>
          </cell>
        </row>
        <row r="319">
          <cell r="H319" t="str">
            <v>Unacceptable, CMBS Special Servicer Rating</v>
          </cell>
        </row>
        <row r="320">
          <cell r="H320" t="str">
            <v>CSS2(JPN), CMBS Special Servicer Rating</v>
          </cell>
        </row>
        <row r="321">
          <cell r="H321" t="str">
            <v>CSS2+(ITA), CMBS Special Servicer Rating</v>
          </cell>
        </row>
        <row r="322">
          <cell r="H322" t="str">
            <v>CSS3IT, CMBS Special Servicer Rating</v>
          </cell>
        </row>
        <row r="323">
          <cell r="H323" t="str">
            <v>CSS2IT, CMBS Special Servicer Rating</v>
          </cell>
        </row>
        <row r="324">
          <cell r="H324" t="str">
            <v>CSS2+IT, CMBS Special Servicer Rating</v>
          </cell>
        </row>
        <row r="325">
          <cell r="H325" t="str">
            <v>CSS2 Large Loans, CMBS Special Servicer Rating</v>
          </cell>
        </row>
        <row r="326">
          <cell r="H326" t="str">
            <v>CSS1 Small Loans, CMBS Specail Servicer Rating</v>
          </cell>
        </row>
        <row r="327">
          <cell r="H327" t="str">
            <v>CSS1-Small Loans, CMBS Special Servicer Rating</v>
          </cell>
        </row>
        <row r="328">
          <cell r="H328" t="str">
            <v>CSS2+Small Loans, CMBS Special Servicer Rating</v>
          </cell>
        </row>
        <row r="329">
          <cell r="H329" t="str">
            <v>CSS2 Small Loans, CMBS Special Servicer Rating</v>
          </cell>
        </row>
        <row r="330">
          <cell r="H330" t="str">
            <v>CSS2-Small Loans, CMBS Special Servicer Rating</v>
          </cell>
        </row>
        <row r="331">
          <cell r="H331" t="str">
            <v>CSS3+Small Loans, CMBS Special Servicer Rating</v>
          </cell>
        </row>
        <row r="332">
          <cell r="H332" t="str">
            <v>CSS3 Small Loans, CMBS Special Servicer Rating</v>
          </cell>
        </row>
        <row r="333">
          <cell r="H333" t="str">
            <v>CSS3-Small Loans, CMBS Special Servicer Rating</v>
          </cell>
        </row>
        <row r="334">
          <cell r="H334" t="str">
            <v>CSS4 Small Loans, CMBS Special Servicer Rating</v>
          </cell>
        </row>
        <row r="335">
          <cell r="H335" t="str">
            <v>CSS3+IT, CMBS Special Servicer Rating</v>
          </cell>
        </row>
        <row r="336">
          <cell r="H336" t="str">
            <v>CSS2-D, CMBS Special Servicer Rating</v>
          </cell>
        </row>
        <row r="337">
          <cell r="H337" t="str">
            <v>CSS3+D, CMBS Special Servicer Rating</v>
          </cell>
        </row>
        <row r="338">
          <cell r="H338" t="str">
            <v>CSS2- (JPN), CMBS Special Servicer Rating</v>
          </cell>
        </row>
        <row r="339">
          <cell r="H339" t="str">
            <v>CSS3 (D), CMBS Special Servicer Rating</v>
          </cell>
        </row>
        <row r="340">
          <cell r="H340" t="str">
            <v>CSS2 (D), CMBS Special Servicer Rating</v>
          </cell>
        </row>
        <row r="341">
          <cell r="H341" t="str">
            <v>WD, CMBS Special Servicer Rating</v>
          </cell>
        </row>
        <row r="342">
          <cell r="H342" t="str">
            <v>NR, CMBS Primary Servicer Rating</v>
          </cell>
        </row>
        <row r="343">
          <cell r="H343" t="str">
            <v>CPS1, CMBS Primary Servicer Rating</v>
          </cell>
        </row>
        <row r="344">
          <cell r="H344" t="str">
            <v>CPS2, CMBS Primary Servicer Rating</v>
          </cell>
        </row>
        <row r="345">
          <cell r="H345" t="str">
            <v>CPS3, CMBS Primary Servicer Rating</v>
          </cell>
        </row>
        <row r="346">
          <cell r="H346" t="str">
            <v>CPS4, CMBS Primary Servicer Rating</v>
          </cell>
        </row>
        <row r="347">
          <cell r="H347" t="str">
            <v>CPS4 Co-op, CMBS Primary Servicer Rating</v>
          </cell>
        </row>
        <row r="348">
          <cell r="H348" t="str">
            <v>CPS3 Co-op, CMBS Primary Servicer Rating</v>
          </cell>
        </row>
        <row r="349">
          <cell r="H349" t="str">
            <v>CPS2 Co-op, CMBS Primary Servicer Rating</v>
          </cell>
        </row>
        <row r="350">
          <cell r="H350" t="str">
            <v>CPS1 Co-op, CMBS Primary Servicer Rating</v>
          </cell>
        </row>
        <row r="351">
          <cell r="H351" t="str">
            <v>CPS1+, CMBS Primary Servicer Rating</v>
          </cell>
        </row>
        <row r="352">
          <cell r="H352" t="str">
            <v>CPS1-, CMBS Primary Servicer Rating</v>
          </cell>
        </row>
        <row r="353">
          <cell r="H353" t="str">
            <v>CPS2+, CMBS Primary Servicer Rating</v>
          </cell>
        </row>
        <row r="354">
          <cell r="H354" t="str">
            <v>CPS2-, CMBS Primary Servicer Rating</v>
          </cell>
        </row>
        <row r="355">
          <cell r="H355" t="str">
            <v>CPS3+, CMBS Primary Servicer Rating</v>
          </cell>
        </row>
        <row r="356">
          <cell r="H356" t="str">
            <v>CPS3-, CMBS Primary Servicer Rating</v>
          </cell>
        </row>
        <row r="357">
          <cell r="H357" t="str">
            <v>CPS4+, CMBS Primary Servicer Rating</v>
          </cell>
        </row>
        <row r="358">
          <cell r="H358" t="str">
            <v>CPS4-, CMBS Primary Servicer Rating</v>
          </cell>
        </row>
        <row r="359">
          <cell r="H359" t="str">
            <v>CPS1+ Co-op, CMBS Primary Servicer Rating</v>
          </cell>
        </row>
        <row r="360">
          <cell r="H360" t="str">
            <v>CPS1- Co-op, CMBS Primary Servicer Rating</v>
          </cell>
        </row>
        <row r="361">
          <cell r="H361" t="str">
            <v>CPS2+ Co-op, CMBS Primary Servicer Rating</v>
          </cell>
        </row>
        <row r="362">
          <cell r="H362" t="str">
            <v>CPS2- Co-op, CMBS Primary Servicer Rating</v>
          </cell>
        </row>
        <row r="363">
          <cell r="H363" t="str">
            <v>CPS3+ Co-op, CMBS Primary Servicer Rating</v>
          </cell>
        </row>
        <row r="364">
          <cell r="H364" t="str">
            <v>CPS3- Co-op, CMBS Primary Servicer Rating</v>
          </cell>
        </row>
        <row r="365">
          <cell r="H365" t="str">
            <v>CPS4- Co-op, CMBS Primary Servicer Rating</v>
          </cell>
        </row>
        <row r="366">
          <cell r="H366" t="str">
            <v>CPS4+ Co-op, CMBS Primary Servicer Rating</v>
          </cell>
        </row>
        <row r="367">
          <cell r="H367" t="str">
            <v>CPS2- (UK), CMBS Primary Servicer Rating</v>
          </cell>
        </row>
        <row r="368">
          <cell r="H368" t="str">
            <v>CPS3 (UK), CMBS Primary Servicer Rating</v>
          </cell>
        </row>
        <row r="369">
          <cell r="H369" t="str">
            <v>CPS3+ (UK), CMBS Primary Servicer Rating</v>
          </cell>
        </row>
        <row r="370">
          <cell r="H370" t="str">
            <v>CPS2+(UK), CMBS Primary Servicer Rating</v>
          </cell>
        </row>
        <row r="371">
          <cell r="H371" t="str">
            <v>CPS2(UK), CMBS Primary Servicer Rating</v>
          </cell>
        </row>
        <row r="372">
          <cell r="H372" t="str">
            <v>Acceptable, CMBS Primary Servicer Rating</v>
          </cell>
        </row>
        <row r="373">
          <cell r="H373" t="str">
            <v>Unacceptable, CMBS Primary Servicer Rating</v>
          </cell>
        </row>
        <row r="374">
          <cell r="H374" t="str">
            <v>CPS3IT, CMBS Primary Servicer Rating</v>
          </cell>
        </row>
        <row r="375">
          <cell r="H375" t="str">
            <v>CPS2(JPN), CMBS Primary Servicer Rating</v>
          </cell>
        </row>
        <row r="376">
          <cell r="H376" t="str">
            <v>CPS3 Small Loans, CMBS Primary Servicer Rating</v>
          </cell>
        </row>
        <row r="377">
          <cell r="H377" t="str">
            <v>CPS3+Small Loans, CMBS Primary Servicer Rating</v>
          </cell>
        </row>
        <row r="378">
          <cell r="H378" t="str">
            <v>CPS1 Small Loans, CMBS Primary Servicer Rating</v>
          </cell>
        </row>
        <row r="379">
          <cell r="H379" t="str">
            <v>CPS1-Small Loans, CMBS Primary Servicer Rating</v>
          </cell>
        </row>
        <row r="380">
          <cell r="H380" t="str">
            <v>CPS2+Small Loans, CMBS Primary Servicer Rating</v>
          </cell>
        </row>
        <row r="381">
          <cell r="H381" t="str">
            <v>CPS2 Small Loans, CMBS Primary Servicer Rating</v>
          </cell>
        </row>
        <row r="382">
          <cell r="H382" t="str">
            <v>CPS2-Small Loans, CMBS Primary Servicer Rating</v>
          </cell>
        </row>
        <row r="383">
          <cell r="H383" t="str">
            <v>CPS3-Small Loans, CMBS Primary Servicer Rating</v>
          </cell>
        </row>
        <row r="384">
          <cell r="H384" t="str">
            <v>CPS4 Small Loans, CMBS Primary Servicer Rating</v>
          </cell>
        </row>
        <row r="385">
          <cell r="H385" t="str">
            <v>CPS3+IT, CMBS Primary Servicer Rating</v>
          </cell>
        </row>
        <row r="386">
          <cell r="H386" t="str">
            <v>CPS2+(JPN), CMBS Primary Servicer Rating</v>
          </cell>
        </row>
        <row r="387">
          <cell r="H387" t="str">
            <v>CPS3+D, CMBS Primary Servicer Rating</v>
          </cell>
        </row>
        <row r="388">
          <cell r="H388" t="str">
            <v>WD, CMBS Primary Servicer Rating</v>
          </cell>
        </row>
        <row r="389">
          <cell r="H389" t="str">
            <v>CPS2-D, CMBS Primary Servicer Rating</v>
          </cell>
        </row>
        <row r="390">
          <cell r="H390" t="str">
            <v>NR, CMBS Master Servicer Rating</v>
          </cell>
        </row>
        <row r="391">
          <cell r="H391" t="str">
            <v>CMS1, CMBS Master Servicer Rating</v>
          </cell>
        </row>
        <row r="392">
          <cell r="H392" t="str">
            <v>CMS2, CMBS Master Servicer Rating</v>
          </cell>
        </row>
        <row r="393">
          <cell r="H393" t="str">
            <v>CMS3, CMBS Master Servicer Rating</v>
          </cell>
        </row>
        <row r="394">
          <cell r="H394" t="str">
            <v>CMS4, CMBS Master Servicer Rating</v>
          </cell>
        </row>
        <row r="395">
          <cell r="H395" t="str">
            <v>CMS4 Co-op, CMBS Master Servicer Rating</v>
          </cell>
        </row>
        <row r="396">
          <cell r="H396" t="str">
            <v>CMS3 Co-op, CMBS Master Servicer Rating</v>
          </cell>
        </row>
        <row r="397">
          <cell r="H397" t="str">
            <v>CMS2 Co-op, CMBS Master Servicer Rating</v>
          </cell>
        </row>
        <row r="398">
          <cell r="H398" t="str">
            <v>CMS1 Co-op, CMBS Master Servicer Rating</v>
          </cell>
        </row>
        <row r="399">
          <cell r="H399" t="str">
            <v>CMS1+, CMBS Master Servicer Rating</v>
          </cell>
        </row>
        <row r="400">
          <cell r="H400" t="str">
            <v>CMS1-, CMBS Master Servicer Rating</v>
          </cell>
        </row>
        <row r="401">
          <cell r="H401" t="str">
            <v>CMS2+, CMBS Master Servicer Rating</v>
          </cell>
        </row>
        <row r="402">
          <cell r="H402" t="str">
            <v>CMS2-, CMBS Master Servicer Rating</v>
          </cell>
        </row>
        <row r="403">
          <cell r="H403" t="str">
            <v>CMS3+, CMBS Master Servicer Rating</v>
          </cell>
        </row>
        <row r="404">
          <cell r="H404" t="str">
            <v>CMS3-, CMBS Master Servicer Rating</v>
          </cell>
        </row>
        <row r="405">
          <cell r="H405" t="str">
            <v>CMS4+, CMBS Master Servicer Rating</v>
          </cell>
        </row>
        <row r="406">
          <cell r="H406" t="str">
            <v>CMS4-, CMBS Master Servicer Rating</v>
          </cell>
        </row>
        <row r="407">
          <cell r="H407" t="str">
            <v>CMS3+ Co-op, CMBS Master Servicer Rating</v>
          </cell>
        </row>
        <row r="408">
          <cell r="H408" t="str">
            <v>CMS1+ Co-op, CMBS Master Servicer Rating</v>
          </cell>
        </row>
        <row r="409">
          <cell r="H409" t="str">
            <v>CMS1- Co-op, CMBS Master Servicer Rating</v>
          </cell>
        </row>
        <row r="410">
          <cell r="H410" t="str">
            <v>CMS2- Co-op, CMBS Master Servicer Rating</v>
          </cell>
        </row>
        <row r="411">
          <cell r="H411" t="str">
            <v>CMS3- Co-op, CMBS Master Servicer Rating</v>
          </cell>
        </row>
        <row r="412">
          <cell r="H412" t="str">
            <v>CMS4- Co-op, CMBS Master Servicer Rating</v>
          </cell>
        </row>
        <row r="413">
          <cell r="H413" t="str">
            <v>CMS4+ Co-op, CMBS Master Servicer Rating</v>
          </cell>
        </row>
        <row r="414">
          <cell r="H414" t="str">
            <v>CMS2+ Co-op, CMBS Master Servicer Rating</v>
          </cell>
        </row>
        <row r="415">
          <cell r="H415" t="str">
            <v>Acceptable, CMBS Master Servicer Rating</v>
          </cell>
        </row>
        <row r="416">
          <cell r="H416" t="str">
            <v>Unacceptable, CMBS Master Servicer Rating</v>
          </cell>
        </row>
        <row r="417">
          <cell r="H417" t="str">
            <v>CMS2(JPN), CMBS Master Servicer Rating</v>
          </cell>
        </row>
        <row r="418">
          <cell r="H418" t="str">
            <v>CMS1 Small Loans, CMBS Master Servicer Rating</v>
          </cell>
        </row>
        <row r="419">
          <cell r="H419" t="str">
            <v>CMS1-Small Loans, CMBS Master Servicer Rating</v>
          </cell>
        </row>
        <row r="420">
          <cell r="H420" t="str">
            <v>CMS2+Small Loans, CMBS Master Servicer Rating</v>
          </cell>
        </row>
        <row r="421">
          <cell r="H421" t="str">
            <v>CMS2 Small Loans, CMBS Master Servicer Rating</v>
          </cell>
        </row>
        <row r="422">
          <cell r="H422" t="str">
            <v>CMS2-Small Loans, CMBS Master Servicer Rating</v>
          </cell>
        </row>
        <row r="423">
          <cell r="H423" t="str">
            <v>CMS3+Small Loans, CMBS Master Servicer Rating</v>
          </cell>
        </row>
        <row r="424">
          <cell r="H424" t="str">
            <v>CMS3 Small Loans, CMBS Master Servicer Rating</v>
          </cell>
        </row>
        <row r="425">
          <cell r="H425" t="str">
            <v>CMS3-Small Loans, CMBS Master Servicer Rating</v>
          </cell>
        </row>
        <row r="426">
          <cell r="H426" t="str">
            <v>CMS4 Small Loans, CMBS Master Servicer Rating</v>
          </cell>
        </row>
        <row r="427">
          <cell r="H427" t="str">
            <v>CMS2+(JPN), CMBS Master Servicer Rating</v>
          </cell>
        </row>
        <row r="428">
          <cell r="H428" t="str">
            <v>WD, CMBS Master Servicer Rating</v>
          </cell>
        </row>
        <row r="429">
          <cell r="H429" t="str">
            <v>NR, RMBS Special Servicer Rating</v>
          </cell>
        </row>
        <row r="430">
          <cell r="H430" t="str">
            <v>RSS1, RMBS Special Servicer Rating</v>
          </cell>
        </row>
        <row r="431">
          <cell r="H431" t="str">
            <v>RSS2, RMBS Special Servicer Rating</v>
          </cell>
        </row>
        <row r="432">
          <cell r="H432" t="str">
            <v>RSS3, RMBS Special Servicer Rating</v>
          </cell>
        </row>
        <row r="433">
          <cell r="H433" t="str">
            <v>RSS4, RMBS Special Servicer Rating</v>
          </cell>
        </row>
        <row r="434">
          <cell r="H434" t="str">
            <v>RSS5, RMBS Special Servicer Rating</v>
          </cell>
        </row>
        <row r="435">
          <cell r="H435" t="str">
            <v>RSS1+, RMBS Special Servicer Rating</v>
          </cell>
        </row>
        <row r="436">
          <cell r="H436" t="str">
            <v>RSS1-, RMBS Special Servicer Rating</v>
          </cell>
        </row>
        <row r="437">
          <cell r="H437" t="str">
            <v>RSS2+, RMBS Special Servicer Rating</v>
          </cell>
        </row>
        <row r="438">
          <cell r="H438" t="str">
            <v>RSS2-, RMBS Special Servicer Rating</v>
          </cell>
        </row>
        <row r="439">
          <cell r="H439" t="str">
            <v>RSS3+, RMBS Special Servicer Rating</v>
          </cell>
        </row>
        <row r="440">
          <cell r="H440" t="str">
            <v>RSS3-, RMBS Special Servicer Rating</v>
          </cell>
        </row>
        <row r="441">
          <cell r="H441" t="str">
            <v>RSS4+, RMBS Special Servicer Rating</v>
          </cell>
        </row>
        <row r="442">
          <cell r="H442" t="str">
            <v>RSS4-, RMBS Special Servicer Rating</v>
          </cell>
        </row>
        <row r="443">
          <cell r="H443" t="str">
            <v>RSS5+, RMBS Special Servicer Rating</v>
          </cell>
        </row>
        <row r="444">
          <cell r="H444" t="str">
            <v>RSS5-, RMBS Special Servicer Rating</v>
          </cell>
        </row>
        <row r="445">
          <cell r="H445" t="str">
            <v>RSS3+(ITA), RMBS Special Servicer Rating</v>
          </cell>
        </row>
        <row r="446">
          <cell r="H446" t="str">
            <v>RSS3(JPN), RMBS Special Servicer Rating</v>
          </cell>
        </row>
        <row r="447">
          <cell r="H447" t="str">
            <v>RSS2(ITA), RMBS Special Servicer Rating</v>
          </cell>
        </row>
        <row r="448">
          <cell r="H448" t="str">
            <v>RSS2(UK), RMBS Special Servicer Rating</v>
          </cell>
        </row>
        <row r="449">
          <cell r="H449" t="str">
            <v>RSS3(UK), RMBS Special Servicer Rating</v>
          </cell>
        </row>
        <row r="450">
          <cell r="H450" t="str">
            <v>RSS2+(ITA), RMBS Special Servicer Rating</v>
          </cell>
        </row>
        <row r="451">
          <cell r="H451" t="str">
            <v>RSS2+IT, RMBS Special Servicer Rating</v>
          </cell>
        </row>
        <row r="452">
          <cell r="H452" t="str">
            <v>RSS3IT, RMBS Special Servicer Rating</v>
          </cell>
        </row>
        <row r="453">
          <cell r="H453" t="str">
            <v>RSS2IT, RMBS Special Servicer Rating</v>
          </cell>
        </row>
        <row r="454">
          <cell r="H454" t="str">
            <v>RPS2UK, RMBS Special Servicer Rating</v>
          </cell>
        </row>
        <row r="455">
          <cell r="H455" t="str">
            <v>RSS2+UK, RMBS Special Servicer Rating</v>
          </cell>
        </row>
        <row r="456">
          <cell r="H456" t="str">
            <v>RSS2(JPN), RMBS Special Servicer Rating</v>
          </cell>
        </row>
        <row r="457">
          <cell r="H457" t="str">
            <v>RSS3+IT, RMBS Special Servicer Rating</v>
          </cell>
        </row>
        <row r="458">
          <cell r="H458" t="str">
            <v>RSS3+(JPN), RMBS Special Servicer Rating</v>
          </cell>
        </row>
        <row r="459">
          <cell r="H459" t="str">
            <v>RSS2+(JPN), RMBS Special Servicer Rating</v>
          </cell>
        </row>
        <row r="460">
          <cell r="H460" t="str">
            <v>RSS3NL, RMBS Special Servicer Rating</v>
          </cell>
        </row>
        <row r="461">
          <cell r="H461" t="str">
            <v>RSS2-D, RMBS Special Servicer Rating</v>
          </cell>
        </row>
        <row r="462">
          <cell r="H462" t="str">
            <v>RSS3+D, RMBS Special Servicer Rating</v>
          </cell>
        </row>
        <row r="463">
          <cell r="H463" t="str">
            <v>RSS3+UK, RMBS Special Servicer Rating</v>
          </cell>
        </row>
        <row r="464">
          <cell r="H464" t="str">
            <v>RSS2- (JPN), RMBS Special Servicer Rating</v>
          </cell>
        </row>
        <row r="465">
          <cell r="H465" t="str">
            <v>RSS3 (D), RMBS Special Servicer Rating</v>
          </cell>
        </row>
        <row r="466">
          <cell r="H466" t="str">
            <v>RSS2 (D), RMBS Special Servicer Rating</v>
          </cell>
        </row>
        <row r="467">
          <cell r="H467" t="str">
            <v>RSS3+NL, RMBS Special Servicer Rating</v>
          </cell>
        </row>
        <row r="468">
          <cell r="H468" t="str">
            <v>WD, RMBS Special Servicer Rating</v>
          </cell>
        </row>
        <row r="469">
          <cell r="H469" t="str">
            <v>RPS3UK, RMBS Special Servicer Rating</v>
          </cell>
        </row>
        <row r="470">
          <cell r="H470" t="str">
            <v>RSS2-NL, RMBS Special Servicer Rating</v>
          </cell>
        </row>
        <row r="471">
          <cell r="H471" t="str">
            <v>NR, RMBS Primary Servicer - Home Equity Rating</v>
          </cell>
        </row>
        <row r="472">
          <cell r="H472" t="str">
            <v>RPS1, RMBS Primary Servicer - Home Equity Rating</v>
          </cell>
        </row>
        <row r="473">
          <cell r="H473" t="str">
            <v>RPS2, RMBS Primary Servicer - Home Equity Rating</v>
          </cell>
        </row>
        <row r="474">
          <cell r="H474" t="str">
            <v>RPS3, RMBS Primary Servicer - Home Equity Rating</v>
          </cell>
        </row>
        <row r="475">
          <cell r="H475" t="str">
            <v>RPS4, RMBS Primary Servicer - Home Equity Rating</v>
          </cell>
        </row>
        <row r="476">
          <cell r="H476" t="str">
            <v>RPS5, RMBS Primary Servicer - Home Equity Rating</v>
          </cell>
        </row>
        <row r="477">
          <cell r="H477" t="str">
            <v>RPS1+, RMBS Primary Servicer - Home Equity Rating</v>
          </cell>
        </row>
        <row r="478">
          <cell r="H478" t="str">
            <v>RPS1-, RMBS Primary Servicer - Home Equity Rating</v>
          </cell>
        </row>
        <row r="479">
          <cell r="H479" t="str">
            <v>RPS2+, RMBS Primary Servicer - Home Equity Rating</v>
          </cell>
        </row>
        <row r="480">
          <cell r="H480" t="str">
            <v>RPS2-, RMBS Primary Servicer - Home Equity Rating</v>
          </cell>
        </row>
        <row r="481">
          <cell r="H481" t="str">
            <v>RPS3+, RMBS Primary Servicer - Home Equity Rating</v>
          </cell>
        </row>
        <row r="482">
          <cell r="H482" t="str">
            <v>RPS3-, RMBS Primary Servicer - Home Equity Rating</v>
          </cell>
        </row>
        <row r="483">
          <cell r="H483" t="str">
            <v>RPS4+, RMBS Primary Servicer - Home Equity Rating</v>
          </cell>
        </row>
        <row r="484">
          <cell r="H484" t="str">
            <v>RPS4-, RMBS Primary Servicer - Home Equity Rating</v>
          </cell>
        </row>
        <row r="485">
          <cell r="H485" t="str">
            <v>RPS5+, RMBS Primary Servicer - Home Equity Rating</v>
          </cell>
        </row>
        <row r="486">
          <cell r="H486" t="str">
            <v>RPS5-, RMBS Primary Servicer - Home Equity Rating</v>
          </cell>
        </row>
        <row r="487">
          <cell r="H487" t="str">
            <v>RPS3(UK), RMBS Primary Servicer - Home Equity Rating</v>
          </cell>
        </row>
        <row r="488">
          <cell r="H488" t="str">
            <v>RPS3+(JPN), RMBS Primary Servicer - Home Equity Rating</v>
          </cell>
        </row>
        <row r="489">
          <cell r="H489" t="str">
            <v>RPS2+UK, RMBS Primary Servicer - Home Equity Rating</v>
          </cell>
        </row>
        <row r="490">
          <cell r="H490" t="str">
            <v>RPS2-UK, RMBS Primary Servicer - Home Equity Rating</v>
          </cell>
        </row>
        <row r="491">
          <cell r="H491" t="str">
            <v>RPS3IT, RMBS Primary Servicer - Home Equity Rating</v>
          </cell>
        </row>
        <row r="492">
          <cell r="H492" t="str">
            <v>WD, RMBS Primary Servicer - Home Equity Rating</v>
          </cell>
        </row>
        <row r="493">
          <cell r="H493" t="str">
            <v>NR, RMBS Primary Servicer - High LTV Rating</v>
          </cell>
        </row>
        <row r="494">
          <cell r="H494" t="str">
            <v>RPS1, RMBS Primary Servicer - High LTV Rating</v>
          </cell>
        </row>
        <row r="495">
          <cell r="H495" t="str">
            <v>RPS2, RMBS Primary Servicer - High LTV Rating</v>
          </cell>
        </row>
        <row r="496">
          <cell r="H496" t="str">
            <v>RPS3, RMBS Primary Servicer - High LTV Rating</v>
          </cell>
        </row>
        <row r="497">
          <cell r="H497" t="str">
            <v>RPS4, RMBS Primary Servicer - High LTV Rating</v>
          </cell>
        </row>
        <row r="498">
          <cell r="H498" t="str">
            <v>RPS5, RMBS Primary Servicer - High LTV Rating</v>
          </cell>
        </row>
        <row r="499">
          <cell r="H499" t="str">
            <v>RPS1+, RMBS Primary Servicer - High LTV Rating</v>
          </cell>
        </row>
        <row r="500">
          <cell r="H500" t="str">
            <v>RPS1-, RMBS Primary Servicer - High LTV Rating</v>
          </cell>
        </row>
        <row r="501">
          <cell r="H501" t="str">
            <v>RPS2+, RMBS Primary Servicer - High LTV Rating</v>
          </cell>
        </row>
        <row r="502">
          <cell r="H502" t="str">
            <v>RPS2-, RMBS Primary Servicer - High LTV Rating</v>
          </cell>
        </row>
        <row r="503">
          <cell r="H503" t="str">
            <v>RPS3+, RMBS Primary Servicer - High LTV Rating</v>
          </cell>
        </row>
        <row r="504">
          <cell r="H504" t="str">
            <v>RPS3-, RMBS Primary Servicer - High LTV Rating</v>
          </cell>
        </row>
        <row r="505">
          <cell r="H505" t="str">
            <v>RPS4+, RMBS Primary Servicer - High LTV Rating</v>
          </cell>
        </row>
        <row r="506">
          <cell r="H506" t="str">
            <v>RPS4-, RMBS Primary Servicer - High LTV Rating</v>
          </cell>
        </row>
        <row r="507">
          <cell r="H507" t="str">
            <v>RPS5+, RMBS Primary Servicer - High LTV Rating</v>
          </cell>
        </row>
        <row r="508">
          <cell r="H508" t="str">
            <v>RPS5-, RMBS Primary Servicer - High LTV Rating</v>
          </cell>
        </row>
        <row r="509">
          <cell r="H509" t="str">
            <v>RPS3(UK), RMBS Primary Servicer - High LTV Rating</v>
          </cell>
        </row>
        <row r="510">
          <cell r="H510" t="str">
            <v>RPS3+(JPN), RMBS Primary Servicer - High LTV Rating</v>
          </cell>
        </row>
        <row r="511">
          <cell r="H511" t="str">
            <v>RPS2+UK, RMBS Primary Servicer - High LTV Rating</v>
          </cell>
        </row>
        <row r="512">
          <cell r="H512" t="str">
            <v>RPS2-UK, RMBS Primary Servicer - High LTV Rating</v>
          </cell>
        </row>
        <row r="513">
          <cell r="H513" t="str">
            <v>RPS3IT, RMBS Primary Servicer - High LTV Rating</v>
          </cell>
        </row>
        <row r="514">
          <cell r="H514" t="str">
            <v>WD, RMBS Primary Servicer - High LTV Rating</v>
          </cell>
        </row>
        <row r="515">
          <cell r="H515" t="str">
            <v>NR, RMBS Primary Servicer - Sub Prime Rating</v>
          </cell>
        </row>
        <row r="516">
          <cell r="H516" t="str">
            <v>RPS1, RMBS Primary Servicer - Sub Prime Rating</v>
          </cell>
        </row>
        <row r="517">
          <cell r="H517" t="str">
            <v>RPS2, RMBS Primary Servicer - Sub Prime Rating</v>
          </cell>
        </row>
        <row r="518">
          <cell r="H518" t="str">
            <v>RPS3, RMBS Primary Servicer - Sub Prime Rating</v>
          </cell>
        </row>
        <row r="519">
          <cell r="H519" t="str">
            <v>RPS4, RMBS Primary Servicer - Sub Prime Rating</v>
          </cell>
        </row>
        <row r="520">
          <cell r="H520" t="str">
            <v>RPS5, RMBS Primary Servicer - Sub Prime Rating</v>
          </cell>
        </row>
        <row r="521">
          <cell r="H521" t="str">
            <v>RPS1+, RMBS Primary Servicer - Sub Prime Rating</v>
          </cell>
        </row>
        <row r="522">
          <cell r="H522" t="str">
            <v>RPS1-, RMBS Primary Servicer - Sub Prime Rating</v>
          </cell>
        </row>
        <row r="523">
          <cell r="H523" t="str">
            <v>RPS2+, RMBS Primary Servicer - Sub Prime Rating</v>
          </cell>
        </row>
        <row r="524">
          <cell r="H524" t="str">
            <v>RPS2-, RMBS Primary Servicer - Sub Prime Rating</v>
          </cell>
        </row>
        <row r="525">
          <cell r="H525" t="str">
            <v>RPS3+, RMBS Primary Servicer - Sub Prime Rating</v>
          </cell>
        </row>
        <row r="526">
          <cell r="H526" t="str">
            <v>RPS3-, RMBS Primary Servicer - Sub Prime Rating</v>
          </cell>
        </row>
        <row r="527">
          <cell r="H527" t="str">
            <v>RPS4+, RMBS Primary Servicer - Sub Prime Rating</v>
          </cell>
        </row>
        <row r="528">
          <cell r="H528" t="str">
            <v>RPS4-, RMBS Primary Servicer - Sub Prime Rating</v>
          </cell>
        </row>
        <row r="529">
          <cell r="H529" t="str">
            <v>RPS5+, RMBS Primary Servicer - Sub Prime Rating</v>
          </cell>
        </row>
        <row r="530">
          <cell r="H530" t="str">
            <v>RPS5-, RMBS Primary Servicer - Sub Prime Rating</v>
          </cell>
        </row>
        <row r="531">
          <cell r="H531" t="str">
            <v>RPS3(UK), RMBS Primary Servicer - Sub Prime Rating</v>
          </cell>
        </row>
        <row r="532">
          <cell r="H532" t="str">
            <v>RPS3+(JPN), RMBS Primary Servicer - Sub Prime Rating</v>
          </cell>
        </row>
        <row r="533">
          <cell r="H533" t="str">
            <v>RPS2+UK, RMBS Primary Servicer - Sub Prime Rating</v>
          </cell>
        </row>
        <row r="534">
          <cell r="H534" t="str">
            <v>RPS3IT, RMBS Primary Servicer - Sub Prime Rating</v>
          </cell>
        </row>
        <row r="535">
          <cell r="H535" t="str">
            <v>RPS3+UK, RMBS Primary Servicer - Sub Prime Rating</v>
          </cell>
        </row>
        <row r="536">
          <cell r="H536" t="str">
            <v>WD, RMBS Primary Servicer - Sub Prime Rating</v>
          </cell>
        </row>
        <row r="537">
          <cell r="H537" t="str">
            <v>NR, RMBS Primary Servicer - Alt A Rating</v>
          </cell>
        </row>
        <row r="538">
          <cell r="H538" t="str">
            <v>RPS1, RMBS Primary Servicer - Alt A Rating</v>
          </cell>
        </row>
        <row r="539">
          <cell r="H539" t="str">
            <v>RPS2, RMBS Primary Servicer - Alt A Rating</v>
          </cell>
        </row>
        <row r="540">
          <cell r="H540" t="str">
            <v>RPS3, RMBS Primary Servicer - Alt A Rating</v>
          </cell>
        </row>
        <row r="541">
          <cell r="H541" t="str">
            <v>RPS4, RMBS Primary Servicer - Alt A Rating</v>
          </cell>
        </row>
        <row r="542">
          <cell r="H542" t="str">
            <v>RPS5, RMBS Primary Servicer - Alt A Rating</v>
          </cell>
        </row>
        <row r="543">
          <cell r="H543" t="str">
            <v>RPS1+, RMBS Primary Servicer - Alt A Rating</v>
          </cell>
        </row>
        <row r="544">
          <cell r="H544" t="str">
            <v>RPS1-, RMBS Primary Servicer - Alt A Rating</v>
          </cell>
        </row>
        <row r="545">
          <cell r="H545" t="str">
            <v>RPS2+, RMBS Primary Servicer - Alt A Rating</v>
          </cell>
        </row>
        <row r="546">
          <cell r="H546" t="str">
            <v>RPS2-, RMBS Primary Servicer - Alt A Rating</v>
          </cell>
        </row>
        <row r="547">
          <cell r="H547" t="str">
            <v>RPS3+, RMBS Primary Servicer - Alt A Rating</v>
          </cell>
        </row>
        <row r="548">
          <cell r="H548" t="str">
            <v>RPS3-, RMBS Primary Servicer - Alt A Rating</v>
          </cell>
        </row>
        <row r="549">
          <cell r="H549" t="str">
            <v>RPS4+, RMBS Primary Servicer - Alt A Rating</v>
          </cell>
        </row>
        <row r="550">
          <cell r="H550" t="str">
            <v>RPS4-, RMBS Primary Servicer - Alt A Rating</v>
          </cell>
        </row>
        <row r="551">
          <cell r="H551" t="str">
            <v>RPS5+, RMBS Primary Servicer - Alt A Rating</v>
          </cell>
        </row>
        <row r="552">
          <cell r="H552" t="str">
            <v>RPS5-, RMBS Primary Servicer - Alt A Rating</v>
          </cell>
        </row>
        <row r="553">
          <cell r="H553" t="str">
            <v>RPS3(UK), RMBS Primary Servicer - Alt A Rating</v>
          </cell>
        </row>
        <row r="554">
          <cell r="H554" t="str">
            <v>RPS3+(JPN), RMBS Primary Servicer - Alt A Rating</v>
          </cell>
        </row>
        <row r="555">
          <cell r="H555" t="str">
            <v>RPS2+UK, RMBS Primary Servicer - Alt A Rating</v>
          </cell>
        </row>
        <row r="556">
          <cell r="H556" t="str">
            <v>RPS2-UK, RMBS Primary Servicer - Alt A Rating</v>
          </cell>
        </row>
        <row r="557">
          <cell r="H557" t="str">
            <v>RPS3IT, RMBS Primary Servicer - Alt A Rating</v>
          </cell>
        </row>
        <row r="558">
          <cell r="H558" t="str">
            <v>WD, RMBS Primary Servicer - Alt A Rating</v>
          </cell>
        </row>
        <row r="559">
          <cell r="H559" t="str">
            <v>NR, RMBS Primary Servicer - Prime Rating</v>
          </cell>
        </row>
        <row r="560">
          <cell r="H560" t="str">
            <v>RPS1, RMBS Primary Servicer - Prime Rating</v>
          </cell>
        </row>
        <row r="561">
          <cell r="H561" t="str">
            <v>RPS2, RMBS Primary Servicer - Prime Rating</v>
          </cell>
        </row>
        <row r="562">
          <cell r="H562" t="str">
            <v>RPS3, RMBS Primary Servicer - Prime Rating</v>
          </cell>
        </row>
        <row r="563">
          <cell r="H563" t="str">
            <v>RPS4, RMBS Primary Servicer - Prime Rating</v>
          </cell>
        </row>
        <row r="564">
          <cell r="H564" t="str">
            <v>RPS5, RMBS Primary Servicer - Prime Rating</v>
          </cell>
        </row>
        <row r="565">
          <cell r="H565" t="str">
            <v>RPS1+, RMBS Primary Servicer - Prime Rating</v>
          </cell>
        </row>
        <row r="566">
          <cell r="H566" t="str">
            <v>RPS1-, RMBS Primary Servicer - Prime Rating</v>
          </cell>
        </row>
        <row r="567">
          <cell r="H567" t="str">
            <v>RPS2+, RMBS Primary Servicer - Prime Rating</v>
          </cell>
        </row>
        <row r="568">
          <cell r="H568" t="str">
            <v>RPS2-, RMBS Primary Servicer - Prime Rating</v>
          </cell>
        </row>
        <row r="569">
          <cell r="H569" t="str">
            <v>RPS3+, RMBS Primary Servicer - Prime Rating</v>
          </cell>
        </row>
        <row r="570">
          <cell r="H570" t="str">
            <v>RPS3-, RMBS Primary Servicer - Prime Rating</v>
          </cell>
        </row>
        <row r="571">
          <cell r="H571" t="str">
            <v>RPS4+, RMBS Primary Servicer - Prime Rating</v>
          </cell>
        </row>
        <row r="572">
          <cell r="H572" t="str">
            <v>RPS4-, RMBS Primary Servicer - Prime Rating</v>
          </cell>
        </row>
        <row r="573">
          <cell r="H573" t="str">
            <v>RPS5+, RMBS Primary Servicer - Prime Rating</v>
          </cell>
        </row>
        <row r="574">
          <cell r="H574" t="str">
            <v>RPS5-, RMBS Primary Servicer - Prime Rating</v>
          </cell>
        </row>
        <row r="575">
          <cell r="H575" t="str">
            <v>RPS3(UK), RMBS Primary Servicer - Prime Rating</v>
          </cell>
        </row>
        <row r="576">
          <cell r="H576" t="str">
            <v>RPS3+(JPN), RMBS Primary Servicer - Prime Rating</v>
          </cell>
        </row>
        <row r="577">
          <cell r="H577" t="str">
            <v>RPS2+UK, RMBS Primary Servicer - Prime Rating</v>
          </cell>
        </row>
        <row r="578">
          <cell r="H578" t="str">
            <v>RPS3IT, RMBS Primary Servicer - Prime Rating</v>
          </cell>
        </row>
        <row r="579">
          <cell r="H579" t="str">
            <v>RPS2+(JPN), RMBS Primary Servicer - Prime Rating</v>
          </cell>
        </row>
        <row r="580">
          <cell r="H580" t="str">
            <v>RPS2(JPN), RMBS Primary Servicer - Prime Rating</v>
          </cell>
        </row>
        <row r="581">
          <cell r="H581" t="str">
            <v>RPS3+IT, RMBS Primary Servicer - Prime Rating</v>
          </cell>
        </row>
        <row r="582">
          <cell r="H582" t="str">
            <v>RPS2-NL, RMBS Primary Servicer - Prime Rating</v>
          </cell>
        </row>
        <row r="583">
          <cell r="H583" t="str">
            <v>RPS3+UK, RMBS Primary Servicer - Prime Rating</v>
          </cell>
        </row>
        <row r="584">
          <cell r="H584" t="str">
            <v>RPS2NL, RMBS Primary Servicer - Prime Rating</v>
          </cell>
        </row>
        <row r="585">
          <cell r="H585" t="str">
            <v>RPS3+D, RMBS Primary Servicer - Prime Rating</v>
          </cell>
        </row>
        <row r="586">
          <cell r="H586" t="str">
            <v>WD, RMBS Primary Servicer - Prime Rating</v>
          </cell>
        </row>
        <row r="587">
          <cell r="H587" t="str">
            <v>RPS3(RU), RMBS Primary Servicer - Prime Rating</v>
          </cell>
        </row>
        <row r="588">
          <cell r="H588" t="str">
            <v>RPS2+NL, RMBS Primary Servicer - Prime Rating</v>
          </cell>
        </row>
        <row r="589">
          <cell r="H589" t="str">
            <v>RPS2-D, RMBS Primary Servicer - Prime Rating</v>
          </cell>
        </row>
        <row r="590">
          <cell r="H590" t="str">
            <v>NR, RMBS Master Servicer Rating</v>
          </cell>
        </row>
        <row r="591">
          <cell r="H591" t="str">
            <v>RMS1, RMBS Master Servicer Rating</v>
          </cell>
        </row>
        <row r="592">
          <cell r="H592" t="str">
            <v>RMS2, RMBS Master Servicer Rating</v>
          </cell>
        </row>
        <row r="593">
          <cell r="H593" t="str">
            <v>RMS3, RMBS Master Servicer Rating</v>
          </cell>
        </row>
        <row r="594">
          <cell r="H594" t="str">
            <v>RMS4, RMBS Master Servicer Rating</v>
          </cell>
        </row>
        <row r="595">
          <cell r="H595" t="str">
            <v>RMS5, RMBS Master Servicer Rating</v>
          </cell>
        </row>
        <row r="596">
          <cell r="H596" t="str">
            <v>RMS1+, RMBS Master Servicer Rating</v>
          </cell>
        </row>
        <row r="597">
          <cell r="H597" t="str">
            <v>RMS1-, RMBS Master Servicer Rating</v>
          </cell>
        </row>
        <row r="598">
          <cell r="H598" t="str">
            <v>RMS2+, RMBS Master Servicer Rating</v>
          </cell>
        </row>
        <row r="599">
          <cell r="H599" t="str">
            <v>RMS2-, RMBS Master Servicer Rating</v>
          </cell>
        </row>
        <row r="600">
          <cell r="H600" t="str">
            <v>RMS3+, RMBS Master Servicer Rating</v>
          </cell>
        </row>
        <row r="601">
          <cell r="H601" t="str">
            <v>RMS3-, RMBS Master Servicer Rating</v>
          </cell>
        </row>
        <row r="602">
          <cell r="H602" t="str">
            <v>RMS4+, RMBS Master Servicer Rating</v>
          </cell>
        </row>
        <row r="603">
          <cell r="H603" t="str">
            <v>RMS4-, RMBS Master Servicer Rating</v>
          </cell>
        </row>
        <row r="604">
          <cell r="H604" t="str">
            <v>RMS5+, RMBS Master Servicer Rating</v>
          </cell>
        </row>
        <row r="605">
          <cell r="H605" t="str">
            <v>RMS5-, RMBS Master Servicer Rating</v>
          </cell>
        </row>
        <row r="606">
          <cell r="H606" t="str">
            <v>WD, RMBS Master Servicer Rating</v>
          </cell>
        </row>
        <row r="607">
          <cell r="H607" t="str">
            <v>NR, ABS Special Servicer Rating</v>
          </cell>
        </row>
        <row r="608">
          <cell r="H608" t="str">
            <v>ABSS3+, ABS Special Servicer Rating</v>
          </cell>
        </row>
        <row r="609">
          <cell r="H609" t="str">
            <v>ABSS3 (JPN), ABS Special Servicer Rating</v>
          </cell>
        </row>
        <row r="610">
          <cell r="H610" t="str">
            <v>ABSS4(JPN), ABS Special Servicer Rating</v>
          </cell>
        </row>
        <row r="611">
          <cell r="H611" t="str">
            <v>ABSS1, ABS Special Servicer Rating</v>
          </cell>
        </row>
        <row r="612">
          <cell r="H612" t="str">
            <v>ABSS2, ABS Special Servicer Rating</v>
          </cell>
        </row>
        <row r="613">
          <cell r="H613" t="str">
            <v>ABSS4, ABS Special Servicer Rating</v>
          </cell>
        </row>
        <row r="614">
          <cell r="H614" t="str">
            <v>ABSS3, ABS Special Servicer Rating</v>
          </cell>
        </row>
        <row r="615">
          <cell r="H615" t="str">
            <v>ABSS5, ABS Special Servicer Rating</v>
          </cell>
        </row>
        <row r="616">
          <cell r="H616" t="str">
            <v>ABSS3-, ABS Special Servicer Rating</v>
          </cell>
        </row>
        <row r="617">
          <cell r="H617" t="str">
            <v>ABSS2(JPN), ABS Special Servicer Rating</v>
          </cell>
        </row>
        <row r="618">
          <cell r="H618" t="str">
            <v>ABSS2+, ABS Special Servicer Rating</v>
          </cell>
        </row>
        <row r="619">
          <cell r="H619" t="str">
            <v>ABSS1-, ABS Special Servicer Rating</v>
          </cell>
        </row>
        <row r="620">
          <cell r="H620" t="str">
            <v>ABSS2-, ABS Special Servicer Rating</v>
          </cell>
        </row>
        <row r="621">
          <cell r="H621" t="str">
            <v>WD, ABS Special Servicer Rating</v>
          </cell>
        </row>
        <row r="622">
          <cell r="H622" t="str">
            <v>NR, ABS Primary Servicer Rating</v>
          </cell>
        </row>
        <row r="623">
          <cell r="H623" t="str">
            <v>ABPS4, ABS Primary Servicer Rating</v>
          </cell>
        </row>
        <row r="624">
          <cell r="H624" t="str">
            <v>ABPS3+, ABS Primary Servicer Rating</v>
          </cell>
        </row>
        <row r="625">
          <cell r="H625" t="str">
            <v>ABPS2, ABS Primary Servicer Rating</v>
          </cell>
        </row>
        <row r="626">
          <cell r="H626" t="str">
            <v>ABPS3, ABS Primary Servicer Rating</v>
          </cell>
        </row>
        <row r="627">
          <cell r="H627" t="str">
            <v>ABPS2+, ABS Primary Servicer Rating</v>
          </cell>
        </row>
        <row r="628">
          <cell r="H628" t="str">
            <v>WD, ABS Primary Servicer Rating</v>
          </cell>
        </row>
        <row r="629">
          <cell r="H629" t="str">
            <v>NR, Shadow Rating</v>
          </cell>
        </row>
        <row r="630">
          <cell r="H630" t="str">
            <v>AAA, Shadow Rating</v>
          </cell>
        </row>
        <row r="631">
          <cell r="H631" t="str">
            <v>AA+, Shadow Rating</v>
          </cell>
        </row>
        <row r="632">
          <cell r="H632" t="str">
            <v>AA, Shadow Rating</v>
          </cell>
        </row>
        <row r="633">
          <cell r="H633" t="str">
            <v>AA-, Shadow Rating</v>
          </cell>
        </row>
        <row r="634">
          <cell r="H634" t="str">
            <v>A+, Shadow Rating</v>
          </cell>
        </row>
        <row r="635">
          <cell r="H635" t="str">
            <v>A, Shadow Rating</v>
          </cell>
        </row>
        <row r="636">
          <cell r="H636" t="str">
            <v>A-, Shadow Rating</v>
          </cell>
        </row>
        <row r="637">
          <cell r="H637" t="str">
            <v>BBB+, Shadow Rating</v>
          </cell>
        </row>
        <row r="638">
          <cell r="H638" t="str">
            <v>BBB, Shadow Rating</v>
          </cell>
        </row>
        <row r="639">
          <cell r="H639" t="str">
            <v>BBB-, Shadow Rating</v>
          </cell>
        </row>
        <row r="640">
          <cell r="H640" t="str">
            <v>BB+, Shadow Rating</v>
          </cell>
        </row>
        <row r="641">
          <cell r="H641" t="str">
            <v>BB, Shadow Rating</v>
          </cell>
        </row>
        <row r="642">
          <cell r="H642" t="str">
            <v>BB-, Shadow Rating</v>
          </cell>
        </row>
        <row r="643">
          <cell r="H643" t="str">
            <v>B+, Shadow Rating</v>
          </cell>
        </row>
        <row r="644">
          <cell r="H644" t="str">
            <v>B, Shadow Rating</v>
          </cell>
        </row>
        <row r="645">
          <cell r="H645" t="str">
            <v>B-, Shadow Rating</v>
          </cell>
        </row>
        <row r="646">
          <cell r="H646" t="str">
            <v>CCC+, Shadow Rating</v>
          </cell>
        </row>
        <row r="647">
          <cell r="H647" t="str">
            <v>CCC, Shadow Rating</v>
          </cell>
        </row>
        <row r="648">
          <cell r="H648" t="str">
            <v>CCC-, Shadow Rating</v>
          </cell>
        </row>
        <row r="649">
          <cell r="H649" t="str">
            <v>CC, Shadow Rating</v>
          </cell>
        </row>
        <row r="650">
          <cell r="H650" t="str">
            <v>C, Shadow Rating</v>
          </cell>
        </row>
        <row r="651">
          <cell r="H651" t="str">
            <v>DDD, Shadow Rating</v>
          </cell>
        </row>
        <row r="652">
          <cell r="H652" t="str">
            <v>DD, Shadow Rating</v>
          </cell>
        </row>
        <row r="653">
          <cell r="H653" t="str">
            <v>D, Shadow Rating</v>
          </cell>
        </row>
        <row r="654">
          <cell r="H654" t="str">
            <v>WD, Shadow Rating</v>
          </cell>
        </row>
        <row r="655">
          <cell r="H655" t="str">
            <v>NR, ABS Seller/Servicer Rating</v>
          </cell>
        </row>
        <row r="656">
          <cell r="H656" t="str">
            <v>ABPS/S1+, ABS Seller/Servicer Rating</v>
          </cell>
        </row>
        <row r="657">
          <cell r="H657" t="str">
            <v>ABPS/S1, ABS Seller/Servicer Rating</v>
          </cell>
        </row>
        <row r="658">
          <cell r="H658" t="str">
            <v>ABPS/S1-, ABS Seller/Servicer Rating</v>
          </cell>
        </row>
        <row r="659">
          <cell r="H659" t="str">
            <v>ABPS/S2+, ABS Seller/Servicer Rating</v>
          </cell>
        </row>
        <row r="660">
          <cell r="H660" t="str">
            <v>ABPS/S2, ABS Seller/Servicer Rating</v>
          </cell>
        </row>
        <row r="661">
          <cell r="H661" t="str">
            <v>ABPS/S2-, ABS Seller/Servicer Rating</v>
          </cell>
        </row>
        <row r="662">
          <cell r="H662" t="str">
            <v>ABPS/S3+, ABS Seller/Servicer Rating</v>
          </cell>
        </row>
        <row r="663">
          <cell r="H663" t="str">
            <v>ABPS/S3, ABS Seller/Servicer Rating</v>
          </cell>
        </row>
        <row r="664">
          <cell r="H664" t="str">
            <v>ABPS/S3-, ABS Seller/Servicer Rating</v>
          </cell>
        </row>
        <row r="665">
          <cell r="H665" t="str">
            <v>ABPS/S4+, ABS Seller/Servicer Rating</v>
          </cell>
        </row>
        <row r="666">
          <cell r="H666" t="str">
            <v>ABPS/S4, ABS Seller/Servicer Rating</v>
          </cell>
        </row>
        <row r="667">
          <cell r="H667" t="str">
            <v>ABPS/S4-, ABS Seller/Servicer Rating</v>
          </cell>
        </row>
        <row r="668">
          <cell r="H668" t="str">
            <v>ABPS/S5+, ABS Seller/Servicer Rating</v>
          </cell>
        </row>
        <row r="669">
          <cell r="H669" t="str">
            <v>ABPS/S5, ABS Seller/Servicer Rating</v>
          </cell>
        </row>
        <row r="670">
          <cell r="H670" t="str">
            <v>ABPS/S5-, ABS Seller/Servicer Rating</v>
          </cell>
        </row>
        <row r="671">
          <cell r="H671" t="str">
            <v>ABSS/S3, ABS Seller/Servicer Rating</v>
          </cell>
        </row>
        <row r="672">
          <cell r="H672" t="str">
            <v>ABSS/S3+, ABS Seller/Servicer Rating</v>
          </cell>
        </row>
        <row r="673">
          <cell r="H673" t="str">
            <v>Proficient Plus, ABS Seller/Servicer Rating</v>
          </cell>
        </row>
        <row r="674">
          <cell r="H674" t="str">
            <v>Proficient, ABS Seller/Servicer Rating</v>
          </cell>
        </row>
        <row r="675">
          <cell r="H675" t="str">
            <v>Proficiency Unproven, ABS Seller/Servicer Rating</v>
          </cell>
        </row>
        <row r="676">
          <cell r="H676" t="str">
            <v>WD, ABS Seller/Servicer Rating</v>
          </cell>
        </row>
        <row r="677">
          <cell r="H677" t="str">
            <v>NR, National Volatility Rating</v>
          </cell>
        </row>
        <row r="678">
          <cell r="H678" t="str">
            <v>V1+, National Volatility Rating</v>
          </cell>
        </row>
        <row r="679">
          <cell r="H679" t="str">
            <v>V1, National Volatility Rating</v>
          </cell>
        </row>
        <row r="680">
          <cell r="H680" t="str">
            <v>V2, National Volatility Rating</v>
          </cell>
        </row>
        <row r="681">
          <cell r="H681" t="str">
            <v>V3, National Volatility Rating</v>
          </cell>
        </row>
        <row r="682">
          <cell r="H682" t="str">
            <v>V4, National Volatility Rating</v>
          </cell>
        </row>
        <row r="683">
          <cell r="H683" t="str">
            <v>V5, National Volatility Rating</v>
          </cell>
        </row>
        <row r="684">
          <cell r="H684" t="str">
            <v>V6, National Volatility Rating</v>
          </cell>
        </row>
        <row r="685">
          <cell r="H685" t="str">
            <v>V7, National Volatility Rating</v>
          </cell>
        </row>
        <row r="686">
          <cell r="H686" t="str">
            <v>V8, National Volatility Rating</v>
          </cell>
        </row>
        <row r="687">
          <cell r="H687" t="str">
            <v>V9, National Volatility Rating</v>
          </cell>
        </row>
        <row r="688">
          <cell r="H688" t="str">
            <v>V10, National Volatility Rating</v>
          </cell>
        </row>
        <row r="689">
          <cell r="H689" t="str">
            <v>PIF, National Volatility Rating</v>
          </cell>
        </row>
        <row r="690">
          <cell r="H690" t="str">
            <v>WD, National Volatility Rating</v>
          </cell>
        </row>
        <row r="691">
          <cell r="H691" t="str">
            <v>1(AUS), Trust Manager Rating</v>
          </cell>
        </row>
        <row r="692">
          <cell r="H692" t="str">
            <v>1-, Trust Manager Rating</v>
          </cell>
        </row>
        <row r="693">
          <cell r="H693" t="str">
            <v>2+(AUS), Trust Manager Rating</v>
          </cell>
        </row>
        <row r="694">
          <cell r="H694" t="str">
            <v>2, Trust Manager Rating</v>
          </cell>
        </row>
        <row r="695">
          <cell r="H695" t="str">
            <v>2-, Trust Manager Rating</v>
          </cell>
        </row>
        <row r="696">
          <cell r="H696" t="str">
            <v>3+, Trust Manager Rating</v>
          </cell>
        </row>
        <row r="697">
          <cell r="H697" t="str">
            <v>3(AUS), Trust Manager Rating</v>
          </cell>
        </row>
        <row r="698">
          <cell r="H698" t="str">
            <v>2+, Trust Manager Rating</v>
          </cell>
        </row>
        <row r="699">
          <cell r="H699" t="str">
            <v>WD, Trust Manager Rating</v>
          </cell>
        </row>
        <row r="700">
          <cell r="H700" t="str">
            <v>3-, Trust Manager Rating</v>
          </cell>
        </row>
        <row r="701">
          <cell r="H701" t="str">
            <v>4, Trust Manager Rating</v>
          </cell>
        </row>
        <row r="702">
          <cell r="H702" t="str">
            <v>1-, Seller/Servicer Rating (Master) for non-conforming RMBS</v>
          </cell>
        </row>
        <row r="703">
          <cell r="H703" t="str">
            <v>2+(AUS), Seller/Servicer Rating (Master) for non-conforming RMBS</v>
          </cell>
        </row>
        <row r="704">
          <cell r="H704" t="str">
            <v>2(AUS), Seller/Servicer Rating (Master) for non-conforming RMBS</v>
          </cell>
        </row>
        <row r="705">
          <cell r="H705" t="str">
            <v>2-, Seller/Servicer Rating (Master) for non-conforming RMBS</v>
          </cell>
        </row>
        <row r="706">
          <cell r="H706" t="str">
            <v>3+, Seller/Servicer Rating (Master) for non-conforming RMBS</v>
          </cell>
        </row>
        <row r="707">
          <cell r="H707" t="str">
            <v>3(AUS), Seller/Servicer Rating (Master) for non-conforming RMBS</v>
          </cell>
        </row>
        <row r="708">
          <cell r="H708" t="str">
            <v>3-, Seller/Servicer Rating (Master) for non-conforming RMBS</v>
          </cell>
        </row>
        <row r="709">
          <cell r="H709" t="str">
            <v>WD, Seller/Servicer Rating (Master) for non-conforming RMBS</v>
          </cell>
        </row>
        <row r="710">
          <cell r="H710" t="str">
            <v>4, Seller/Servicer Rating (Master) for non-conforming RMBS</v>
          </cell>
        </row>
        <row r="711">
          <cell r="H711" t="str">
            <v>3+, Seller/Servicer Rating (Master) for ABS</v>
          </cell>
        </row>
        <row r="712">
          <cell r="H712" t="str">
            <v>3(AUS), Seller/Servicer Rating (Master) for ABS</v>
          </cell>
        </row>
        <row r="713">
          <cell r="H713" t="str">
            <v>2(AUS), Seller/Servicer Rating (Master) for ABS</v>
          </cell>
        </row>
        <row r="714">
          <cell r="H714" t="str">
            <v>WD, Seller/Servicer Rating (Master) for ABS</v>
          </cell>
        </row>
        <row r="715">
          <cell r="H715" t="str">
            <v>3-, Seller/Servicer Rating (Master) for ABS</v>
          </cell>
        </row>
        <row r="716">
          <cell r="H716" t="str">
            <v>4, Seller/Servicer Rating (Master) for ABS</v>
          </cell>
        </row>
        <row r="717">
          <cell r="H717" t="str">
            <v>3-, Seller/Servicer Rating (Primary and Special) for conforming RMBS</v>
          </cell>
        </row>
        <row r="718">
          <cell r="H718" t="str">
            <v>3+(AUS), Seller/Servicer Rating (Primary) for conforming RMBS</v>
          </cell>
        </row>
        <row r="719">
          <cell r="H719" t="str">
            <v>2, Seller/Servicer Rating (Primary) for conforming RMBS</v>
          </cell>
        </row>
        <row r="720">
          <cell r="H720" t="str">
            <v>WD, Seller/Servicer Rating (Primary) for conforming RMBS</v>
          </cell>
        </row>
        <row r="721">
          <cell r="H721" t="str">
            <v>3+(AUS), Seller/Servicer Rating (Special) for conforming RMBS</v>
          </cell>
        </row>
        <row r="722">
          <cell r="H722" t="str">
            <v>2, Seller/Servicer Rating (Special) for conforming RMBS</v>
          </cell>
        </row>
        <row r="723">
          <cell r="H723" t="str">
            <v>WD, Seller/Servicer Rating (Special) for conforming RMBS</v>
          </cell>
        </row>
        <row r="724">
          <cell r="H724" t="str">
            <v>NR, Trustee Rating</v>
          </cell>
        </row>
        <row r="725">
          <cell r="H725" t="str">
            <v>TR1, Trustee Rating</v>
          </cell>
        </row>
        <row r="726">
          <cell r="H726" t="str">
            <v>TR2+, Trustee Rating</v>
          </cell>
        </row>
        <row r="727">
          <cell r="H727" t="str">
            <v>TR2, Trustee Rating</v>
          </cell>
        </row>
        <row r="728">
          <cell r="H728" t="str">
            <v>TR2-, Trustee Rating</v>
          </cell>
        </row>
        <row r="729">
          <cell r="H729" t="str">
            <v>TR3+, Trustee Rating</v>
          </cell>
        </row>
        <row r="730">
          <cell r="H730" t="str">
            <v>TR3, Trustee Rating</v>
          </cell>
        </row>
        <row r="731">
          <cell r="H731" t="str">
            <v>TR3-, Trustee Rating</v>
          </cell>
        </row>
        <row r="732">
          <cell r="H732" t="str">
            <v>TR4+, Trustee Rating</v>
          </cell>
        </row>
        <row r="733">
          <cell r="H733" t="str">
            <v>TR4, Trustee Rating</v>
          </cell>
        </row>
        <row r="734">
          <cell r="H734" t="str">
            <v>TR4-, Trustee Rating</v>
          </cell>
        </row>
        <row r="735">
          <cell r="H735" t="str">
            <v>TR5, Trustee Rating</v>
          </cell>
        </row>
        <row r="736">
          <cell r="H736" t="str">
            <v>WD, Trustee Rating</v>
          </cell>
        </row>
        <row r="737">
          <cell r="H737" t="str">
            <v>1(AUS), Servicer Rating (Master) for non-conforming RMBS</v>
          </cell>
        </row>
        <row r="738">
          <cell r="H738" t="str">
            <v>1-, Servicer Rating (Master) for non-conforming RMBS</v>
          </cell>
        </row>
        <row r="739">
          <cell r="H739" t="str">
            <v>2+(AUS), Servicer Rating (Master) for non-conforming RMBS</v>
          </cell>
        </row>
        <row r="740">
          <cell r="H740" t="str">
            <v>2(AUS), Servicer Rating (Master) for non-conforming RMBS</v>
          </cell>
        </row>
        <row r="741">
          <cell r="H741" t="str">
            <v>2-, Servicer Rating (Master) for non-conforming RMBS</v>
          </cell>
        </row>
        <row r="742">
          <cell r="H742" t="str">
            <v>3+(AUS), Servicer Rating (Master) for non-conforming RMBS</v>
          </cell>
        </row>
        <row r="743">
          <cell r="H743" t="str">
            <v>3(AUS), Servicer Rating (Master) for non-conforming RMBS</v>
          </cell>
        </row>
        <row r="744">
          <cell r="H744" t="str">
            <v>3-, Servicer Rating (Master) for non-conforming RMBS</v>
          </cell>
        </row>
        <row r="745">
          <cell r="H745" t="str">
            <v>4+(AUS), Servicer Rating (Master) for non-conforming RMBS</v>
          </cell>
        </row>
        <row r="746">
          <cell r="H746" t="str">
            <v>4(AUS), Servicer Rating (Master) for non-conforming RMBS</v>
          </cell>
        </row>
        <row r="747">
          <cell r="H747" t="str">
            <v>4-, Servicer Rating (Master) for non-conforming RMBS</v>
          </cell>
        </row>
        <row r="748">
          <cell r="H748" t="str">
            <v>5+(AUS), Servicer Rating (Master) for non-conforming RMBS</v>
          </cell>
        </row>
        <row r="749">
          <cell r="H749" t="str">
            <v>5(AUS), Servicer Rating (Master) for non-conforming RMBS</v>
          </cell>
        </row>
        <row r="750">
          <cell r="H750" t="str">
            <v>1(NZ), Servicer Rating (Master) for non-conforming RMBS</v>
          </cell>
        </row>
        <row r="751">
          <cell r="H751" t="str">
            <v>2+(NZ), Servicer Rating (Master) for non-conforming RMBS</v>
          </cell>
        </row>
        <row r="752">
          <cell r="H752" t="str">
            <v>2(NZ), Servicer Rating (Master) for non-conforming RMBS</v>
          </cell>
        </row>
        <row r="753">
          <cell r="H753" t="str">
            <v>3+(NZ), Servicer Rating (Master) for non-conforming RMBS</v>
          </cell>
        </row>
        <row r="754">
          <cell r="H754" t="str">
            <v>3(NZ), Servicer Rating (Master) for non-conforming RMBS</v>
          </cell>
        </row>
        <row r="755">
          <cell r="H755" t="str">
            <v>4+(NZ), Servicer Rating (Master) for non-conforming RMBS</v>
          </cell>
        </row>
        <row r="756">
          <cell r="H756" t="str">
            <v>4(NZ), Servicer Rating (Master) for non-conforming RMBS</v>
          </cell>
        </row>
        <row r="757">
          <cell r="H757" t="str">
            <v>5+(NZ), Servicer Rating (Master) for non-conforming RMBS</v>
          </cell>
        </row>
        <row r="758">
          <cell r="H758" t="str">
            <v>5(NZ), Servicer Rating (Master) for non-conforming RMBS</v>
          </cell>
        </row>
        <row r="759">
          <cell r="H759" t="str">
            <v>WD, Servicer Rating (Master) for non-conforming RMBS</v>
          </cell>
        </row>
        <row r="760">
          <cell r="H760" t="str">
            <v>1(AUS), Servicer Rating (Master) for conforming RMBS</v>
          </cell>
        </row>
        <row r="761">
          <cell r="H761" t="str">
            <v>1-, Servicer Rating (Master) for conforming RMBS</v>
          </cell>
        </row>
        <row r="762">
          <cell r="H762" t="str">
            <v>2+(AUS), Servicer Rating (Master) for conforming RMBS</v>
          </cell>
        </row>
        <row r="763">
          <cell r="H763" t="str">
            <v>2(AUS), Servicer Rating (Master) for conforming RMBS</v>
          </cell>
        </row>
        <row r="764">
          <cell r="H764" t="str">
            <v>2-, Servicer Rating (Master) for conforming RMBS</v>
          </cell>
        </row>
        <row r="765">
          <cell r="H765" t="str">
            <v>3+(AUS), Servicer Rating (Master) for conforming RMBS</v>
          </cell>
        </row>
        <row r="766">
          <cell r="H766" t="str">
            <v>3(AUS), Servicer Rating (Master) for conforming RMBS</v>
          </cell>
        </row>
        <row r="767">
          <cell r="H767" t="str">
            <v>3-, Servicer Rating (Master) for conforming RMBS</v>
          </cell>
        </row>
        <row r="768">
          <cell r="H768" t="str">
            <v>4+(AUS), Servicer Rating (Master) for conforming RMBS</v>
          </cell>
        </row>
        <row r="769">
          <cell r="H769" t="str">
            <v>4(AUS), Servicer Rating (Master) for conforming RMBS</v>
          </cell>
        </row>
        <row r="770">
          <cell r="H770" t="str">
            <v>4-, Servicer Rating (Master) for conforming RMBS</v>
          </cell>
        </row>
        <row r="771">
          <cell r="H771" t="str">
            <v>5+(AUS), Servicer Rating (Master) for conforming RMBS</v>
          </cell>
        </row>
        <row r="772">
          <cell r="H772" t="str">
            <v>5(AUS), Servicer Rating (Master) for conforming RMBS</v>
          </cell>
        </row>
        <row r="773">
          <cell r="H773" t="str">
            <v>1(NZ), Servicer Rating (Master) for conforming RMBS</v>
          </cell>
        </row>
        <row r="774">
          <cell r="H774" t="str">
            <v>2+(NZ), Servicer Rating (Master) for conforming RMBS</v>
          </cell>
        </row>
        <row r="775">
          <cell r="H775" t="str">
            <v>2(NZ), Servicer Rating (Master) for conforming RMBS</v>
          </cell>
        </row>
        <row r="776">
          <cell r="H776" t="str">
            <v>3+(NZ), Servicer Rating (Master) for conforming RMBS</v>
          </cell>
        </row>
        <row r="777">
          <cell r="H777" t="str">
            <v>3(NZ), Servicer Rating (Master) for conforming RMBS</v>
          </cell>
        </row>
        <row r="778">
          <cell r="H778" t="str">
            <v>4+(NZ), Servicer Rating (Master) for conforming RMBS</v>
          </cell>
        </row>
        <row r="779">
          <cell r="H779" t="str">
            <v>4(NZ), Servicer Rating (Master) for conforming RMBS</v>
          </cell>
        </row>
        <row r="780">
          <cell r="H780" t="str">
            <v>5+(NZ), Servicer Rating (Master) for conforming RMBS</v>
          </cell>
        </row>
        <row r="781">
          <cell r="H781" t="str">
            <v>5(NZ), Servicer Rating (Master) for conforming RMBS</v>
          </cell>
        </row>
        <row r="782">
          <cell r="H782" t="str">
            <v>WD, Servicer Rating (Master) for conforming RMBS</v>
          </cell>
        </row>
        <row r="783">
          <cell r="H783" t="str">
            <v>1(AUS), Servicer Rating (Primary) for non-conforming RMBS</v>
          </cell>
        </row>
        <row r="784">
          <cell r="H784" t="str">
            <v>1-, Servicer Rating (Primary) for non-conforming RMBS</v>
          </cell>
        </row>
        <row r="785">
          <cell r="H785" t="str">
            <v>2+(AUS), Servicer Rating (Primary) for non-conforming RMBS</v>
          </cell>
        </row>
        <row r="786">
          <cell r="H786" t="str">
            <v>2, Servicer Rating (Primary) for non-conforming RMBS</v>
          </cell>
        </row>
        <row r="787">
          <cell r="H787" t="str">
            <v>2-, Servicer Rating (Primary) for non-conforming RMBS</v>
          </cell>
        </row>
        <row r="788">
          <cell r="H788" t="str">
            <v>3+, Servicer Rating (Primary) for non-conforming RMBS</v>
          </cell>
        </row>
        <row r="789">
          <cell r="H789" t="str">
            <v>3(AUS), Servicer Rating (Primary) for non-conforming RMBS</v>
          </cell>
        </row>
        <row r="790">
          <cell r="H790" t="str">
            <v>4+(AUS), Servicer Rating (Primary) for non-conforming RMBS</v>
          </cell>
        </row>
        <row r="791">
          <cell r="H791" t="str">
            <v>4(AUS), Servicer Rating (Primary) for non-conforming RMBS</v>
          </cell>
        </row>
        <row r="792">
          <cell r="H792" t="str">
            <v>4-, Servicer Rating (Primary) for non-conforming RMBS</v>
          </cell>
        </row>
        <row r="793">
          <cell r="H793" t="str">
            <v>5+(AUS), Servicer Rating (Primary) for non-conforming RMBS</v>
          </cell>
        </row>
        <row r="794">
          <cell r="H794" t="str">
            <v>5(AUS), Servicer Rating (Primary) for non-conforming RMBS</v>
          </cell>
        </row>
        <row r="795">
          <cell r="H795" t="str">
            <v>1(NZ), Servicer Rating (Primary) for non-conforming RMBS</v>
          </cell>
        </row>
        <row r="796">
          <cell r="H796" t="str">
            <v>2+(NZ), Servicer Rating (Primary) for non-conforming RMBS</v>
          </cell>
        </row>
        <row r="797">
          <cell r="H797" t="str">
            <v>2(NZ), Servicer Rating (Primary) for non-conforming RMBS</v>
          </cell>
        </row>
        <row r="798">
          <cell r="H798" t="str">
            <v>3+(NZ), Servicer Rating (Primary) for non-conforming RMBS</v>
          </cell>
        </row>
        <row r="799">
          <cell r="H799" t="str">
            <v>3(NZ), Servicer Rating (Primary) for non-conforming RMBS</v>
          </cell>
        </row>
        <row r="800">
          <cell r="H800" t="str">
            <v>3-, Servicer Rating (Primary) for non-conforming RMBS</v>
          </cell>
        </row>
        <row r="801">
          <cell r="H801" t="str">
            <v>4+(NZ), Servicer Rating (Primary) for non-conforming RMBS</v>
          </cell>
        </row>
        <row r="802">
          <cell r="H802" t="str">
            <v>4(NZ), Servicer Rating (Primary) for non-conforming RMBS</v>
          </cell>
        </row>
        <row r="803">
          <cell r="H803" t="str">
            <v>5+(NZ), Servicer Rating (Primary) for non-conforming RMBS</v>
          </cell>
        </row>
        <row r="804">
          <cell r="H804" t="str">
            <v>5(NZ), Servicer Rating (Primary) for non-conforming RMBS</v>
          </cell>
        </row>
        <row r="805">
          <cell r="H805" t="str">
            <v>WD, Servicer Rating (Primary) for non-conforming RMBS</v>
          </cell>
        </row>
        <row r="806">
          <cell r="H806" t="str">
            <v>1(AUS), Servicer Rating (Primary) for conforming RMBS</v>
          </cell>
        </row>
        <row r="807">
          <cell r="H807" t="str">
            <v>1-, Servicer Rating (Primary) for conforming RMBS</v>
          </cell>
        </row>
        <row r="808">
          <cell r="H808" t="str">
            <v>2+(AUS), Servicer Rating (Primary) for conforming RMBS</v>
          </cell>
        </row>
        <row r="809">
          <cell r="H809" t="str">
            <v>2(AUS), Servicer Rating (Primary) for conforming RMBS</v>
          </cell>
        </row>
        <row r="810">
          <cell r="H810" t="str">
            <v>2-, Servicer Rating (Primary) for conforming RMBS</v>
          </cell>
        </row>
        <row r="811">
          <cell r="H811" t="str">
            <v>3+(AUS), Servicer Rating (Primary) for conforming RMBS</v>
          </cell>
        </row>
        <row r="812">
          <cell r="H812" t="str">
            <v>3(AUS), Servicer Rating (Primary) for conforming RMBS</v>
          </cell>
        </row>
        <row r="813">
          <cell r="H813" t="str">
            <v>4+(AUS), Servicer Rating (Primary) for conforming RMBS</v>
          </cell>
        </row>
        <row r="814">
          <cell r="H814" t="str">
            <v>4(AUS), Servicer Rating (Primary) for conforming RMBS</v>
          </cell>
        </row>
        <row r="815">
          <cell r="H815" t="str">
            <v>4-, Servicer Rating (Primary) for conforming RMBS</v>
          </cell>
        </row>
        <row r="816">
          <cell r="H816" t="str">
            <v>5+(AUS), Servicer Rating (Primary) for conforming RMBS</v>
          </cell>
        </row>
        <row r="817">
          <cell r="H817" t="str">
            <v>5(AUS), Servicer Rating (Primary) for conforming RMBS</v>
          </cell>
        </row>
        <row r="818">
          <cell r="H818" t="str">
            <v>1(NZ), Servicer Rating (Primary) for conforming RMBS</v>
          </cell>
        </row>
        <row r="819">
          <cell r="H819" t="str">
            <v>2+(NZ), Servicer Rating (Primary) for conforming RMBS</v>
          </cell>
        </row>
        <row r="820">
          <cell r="H820" t="str">
            <v>2(NZ), Servicer Rating (Primary) for conforming RMBS</v>
          </cell>
        </row>
        <row r="821">
          <cell r="H821" t="str">
            <v>3+(NZ), Servicer Rating (Primary) for conforming RMBS</v>
          </cell>
        </row>
        <row r="822">
          <cell r="H822" t="str">
            <v>3(NZ), Servicer Rating (Primary) for conforming RMBS</v>
          </cell>
        </row>
        <row r="823">
          <cell r="H823" t="str">
            <v>3-, Servicer Rating (Primary) for conforming RMBS</v>
          </cell>
        </row>
        <row r="824">
          <cell r="H824" t="str">
            <v>4+(NZ), Servicer Rating (Primary) for conforming RMBS</v>
          </cell>
        </row>
        <row r="825">
          <cell r="H825" t="str">
            <v>4(NZ), Servicer Rating (Primary) for conforming RMBS</v>
          </cell>
        </row>
        <row r="826">
          <cell r="H826" t="str">
            <v>5+(NZ), Servicer Rating (Primary) for conforming RMBS</v>
          </cell>
        </row>
        <row r="827">
          <cell r="H827" t="str">
            <v>5(NZ), Servicer Rating (Primary) for conforming RMBS</v>
          </cell>
        </row>
        <row r="828">
          <cell r="H828" t="str">
            <v>WD, Servicer Rating (Primary) for conforming RMBS</v>
          </cell>
        </row>
        <row r="829">
          <cell r="H829" t="str">
            <v>1(AUS), Servicer Rating (Special) for non-conforming RMBS</v>
          </cell>
        </row>
        <row r="830">
          <cell r="H830" t="str">
            <v>1-, Servicer Rating (Special) for non-conforming RMBS</v>
          </cell>
        </row>
        <row r="831">
          <cell r="H831" t="str">
            <v>2+(AUS), Servicer Rating (Special) for non-conforming RMBS</v>
          </cell>
        </row>
        <row r="832">
          <cell r="H832" t="str">
            <v>2(AUS), Servicer Rating (Special) for non-conforming RMBS</v>
          </cell>
        </row>
        <row r="833">
          <cell r="H833" t="str">
            <v>2-, Servicer Rating (Special) for non-conforming RMBS</v>
          </cell>
        </row>
        <row r="834">
          <cell r="H834" t="str">
            <v>3+(AUS), Servicer Rating (Special) for non-conforming RMBS</v>
          </cell>
        </row>
        <row r="835">
          <cell r="H835" t="str">
            <v>3(AUS), Servicer Rating (Special) for non-conforming RMBS</v>
          </cell>
        </row>
        <row r="836">
          <cell r="H836" t="str">
            <v>3-, Servicer Rating (Special) for non-conforming RMBS</v>
          </cell>
        </row>
        <row r="837">
          <cell r="H837" t="str">
            <v>4+(AUS), Servicer Rating (Special) for non-conforming RMBS</v>
          </cell>
        </row>
        <row r="838">
          <cell r="H838" t="str">
            <v>4(AUS), Servicer Rating (Special) for non-conforming RMBS</v>
          </cell>
        </row>
        <row r="839">
          <cell r="H839" t="str">
            <v>4-, Servicer Rating (Special) for non-conforming RMBS</v>
          </cell>
        </row>
        <row r="840">
          <cell r="H840" t="str">
            <v>5+(AUS), Servicer Rating (Special) for non-conforming RMBS</v>
          </cell>
        </row>
        <row r="841">
          <cell r="H841" t="str">
            <v>5(AUS), Servicer Rating (Special) for non-conforming RMBS</v>
          </cell>
        </row>
        <row r="842">
          <cell r="H842" t="str">
            <v>1(NZ), Servicer Rating (Special) for non-conforming RMBS</v>
          </cell>
        </row>
        <row r="843">
          <cell r="H843" t="str">
            <v>2+(NZ), Servicer Rating (Special) for non-conforming RMBS</v>
          </cell>
        </row>
        <row r="844">
          <cell r="H844" t="str">
            <v>2(NZ), Servicer Rating (Special) for non-conforming RMBS</v>
          </cell>
        </row>
        <row r="845">
          <cell r="H845" t="str">
            <v>3+(NZ), Servicer Rating (Special) for non-conforming RMBS</v>
          </cell>
        </row>
        <row r="846">
          <cell r="H846" t="str">
            <v>3(NZ), Servicer Rating (Special) for non-conforming RMBS</v>
          </cell>
        </row>
        <row r="847">
          <cell r="H847" t="str">
            <v>4+(NZ), Servicer Rating (Special) for non-conforming RMBS</v>
          </cell>
        </row>
        <row r="848">
          <cell r="H848" t="str">
            <v>4(NZ), Servicer Rating (Special) for non-conforming RMBS</v>
          </cell>
        </row>
        <row r="849">
          <cell r="H849" t="str">
            <v>5+(NZ), Servicer Rating (Special) for non-conforming RMBS</v>
          </cell>
        </row>
        <row r="850">
          <cell r="H850" t="str">
            <v>5(NZ), Servicer Rating (Special) for non-conforming RMBS</v>
          </cell>
        </row>
        <row r="851">
          <cell r="H851" t="str">
            <v>WD, Servicer Rating (Special) for non-conforming RMBS</v>
          </cell>
        </row>
        <row r="852">
          <cell r="H852" t="str">
            <v>1(AUS), Servicer Rating (Special) for conforming RMBS</v>
          </cell>
        </row>
        <row r="853">
          <cell r="H853" t="str">
            <v>1-, Servicer Rating (Special) for conforming RMBS</v>
          </cell>
        </row>
        <row r="854">
          <cell r="H854" t="str">
            <v>2+(AUS), Servicer Rating (Special) for conforming RMBS</v>
          </cell>
        </row>
        <row r="855">
          <cell r="H855" t="str">
            <v>2(AUS), Servicer Rating (Special) for conforming RMBS</v>
          </cell>
        </row>
        <row r="856">
          <cell r="H856" t="str">
            <v>2-, Servicer Rating (Special) for conforming RMBS</v>
          </cell>
        </row>
        <row r="857">
          <cell r="H857" t="str">
            <v>3+(AUS), Servicer Rating (Special) for conforming RMBS</v>
          </cell>
        </row>
        <row r="858">
          <cell r="H858" t="str">
            <v>3(AUS), Servicer Rating (Special) for conforming RMBS</v>
          </cell>
        </row>
        <row r="859">
          <cell r="H859" t="str">
            <v>4+(AUS), Servicer Rating (Special) for conforming RMBS</v>
          </cell>
        </row>
        <row r="860">
          <cell r="H860" t="str">
            <v>4(AUS), Servicer Rating (Special) for conforming RMBS</v>
          </cell>
        </row>
        <row r="861">
          <cell r="H861" t="str">
            <v>4-, Servicer Rating (Special) for conforming RMBS</v>
          </cell>
        </row>
        <row r="862">
          <cell r="H862" t="str">
            <v>5+(AUS), Servicer Rating (Special) for conforming RMBS</v>
          </cell>
        </row>
        <row r="863">
          <cell r="H863" t="str">
            <v>5(AUS), Servicer Rating (Special) for conforming RMBS</v>
          </cell>
        </row>
        <row r="864">
          <cell r="H864" t="str">
            <v>1(NZ), Servicer Rating (Special) for conforming RMBS</v>
          </cell>
        </row>
        <row r="865">
          <cell r="H865" t="str">
            <v>2+(NZ), Servicer Rating (Special) for conforming RMBS</v>
          </cell>
        </row>
        <row r="866">
          <cell r="H866" t="str">
            <v>2(NZ), Servicer Rating (Special) for conforming RMBS</v>
          </cell>
        </row>
        <row r="867">
          <cell r="H867" t="str">
            <v>3+(NZ), Servicer Rating (Special) for conforming RMBS</v>
          </cell>
        </row>
        <row r="868">
          <cell r="H868" t="str">
            <v>3(NZ), Servicer Rating (Special) for conforming RMBS</v>
          </cell>
        </row>
        <row r="869">
          <cell r="H869" t="str">
            <v>3-, Servicer Rating (Special) for conforming RMBS</v>
          </cell>
        </row>
        <row r="870">
          <cell r="H870" t="str">
            <v>4+(NZ), Servicer Rating (Special) for conforming RMBS</v>
          </cell>
        </row>
        <row r="871">
          <cell r="H871" t="str">
            <v>4(NZ), Servicer Rating (Special) for conforming RMBS</v>
          </cell>
        </row>
        <row r="872">
          <cell r="H872" t="str">
            <v>5+(NZ), Servicer Rating (Special) for conforming RMBS</v>
          </cell>
        </row>
        <row r="873">
          <cell r="H873" t="str">
            <v>5(NZ), Servicer Rating (Special) for conforming RMBS</v>
          </cell>
        </row>
        <row r="874">
          <cell r="H874" t="str">
            <v>WD, Servicer Rating (Special) for conforming RMBS</v>
          </cell>
        </row>
        <row r="875">
          <cell r="H875" t="str">
            <v>St1, St1</v>
          </cell>
        </row>
        <row r="876">
          <cell r="H876" t="str">
            <v>St2, St2</v>
          </cell>
        </row>
        <row r="877">
          <cell r="H877" t="str">
            <v>St3, St3</v>
          </cell>
        </row>
        <row r="878">
          <cell r="H878" t="str">
            <v>WD, Stability Rating</v>
          </cell>
        </row>
        <row r="879">
          <cell r="H879" t="str">
            <v>NR, RMBS Primary Servicer - Specialty (reverse mortgage)</v>
          </cell>
        </row>
        <row r="880">
          <cell r="H880" t="str">
            <v>RPS1, RMBS Primary Servicer - Specialty (reverse mortgage)</v>
          </cell>
        </row>
        <row r="881">
          <cell r="H881" t="str">
            <v>RPS2, RMBS Primary Servicer - Specialty (reverse mortgage)</v>
          </cell>
        </row>
        <row r="882">
          <cell r="H882" t="str">
            <v>RPS3, RMBS Primary Servicer - Specialty (reverse mortgage)</v>
          </cell>
        </row>
        <row r="883">
          <cell r="H883" t="str">
            <v>RPS4, RMBS Primary Servicer - Specialty (reverse mortgage)</v>
          </cell>
        </row>
        <row r="884">
          <cell r="H884" t="str">
            <v>RPS5, RMBS Primary Servicer - Specialty (reverse mortgage)</v>
          </cell>
        </row>
        <row r="885">
          <cell r="H885" t="str">
            <v>RPS1+, RMBS Primary Servicer - Specialty (reverse mortgage)</v>
          </cell>
        </row>
        <row r="886">
          <cell r="H886" t="str">
            <v>RPS1-, RMBS Primary Servicer - Specialty (reverse mortgage)</v>
          </cell>
        </row>
        <row r="887">
          <cell r="H887" t="str">
            <v>RPS2+, RMBS Primary Servicer - Specialty (reverse mortgage)</v>
          </cell>
        </row>
        <row r="888">
          <cell r="H888" t="str">
            <v>RPS2-, RMBS Primary Servicer - Specialty (reverse mortgage)</v>
          </cell>
        </row>
        <row r="889">
          <cell r="H889" t="str">
            <v>RPS3+, RMBS Primary Servicer - Specialty (reverse mortgage)</v>
          </cell>
        </row>
        <row r="890">
          <cell r="H890" t="str">
            <v>RPS3-, RMBS Primary Servicer - Specialty (reverse mortgage)</v>
          </cell>
        </row>
        <row r="891">
          <cell r="H891" t="str">
            <v>RPS4+, RMBS Primary Servicer - Specialty (reverse mortgage)</v>
          </cell>
        </row>
        <row r="892">
          <cell r="H892" t="str">
            <v>RPS4-, RMBS Primary Servicer - Specialty (reverse mortgage)</v>
          </cell>
        </row>
        <row r="893">
          <cell r="H893" t="str">
            <v>RPS5+, RMBS Primary Servicer - Specialty (reverse mortgage)</v>
          </cell>
        </row>
        <row r="894">
          <cell r="H894" t="str">
            <v>RPS5-, RMBS Primary Servicer - Specialty (reverse mortgage)</v>
          </cell>
        </row>
        <row r="895">
          <cell r="H895" t="str">
            <v>RPS3(UK), RMBS Primary Servicer - Specialty (reverse mortgage)</v>
          </cell>
        </row>
        <row r="896">
          <cell r="H896" t="str">
            <v>RPS3+(JPN), RMBS Primary Servicer - Specialty (reverse mortgage)</v>
          </cell>
        </row>
        <row r="897">
          <cell r="H897" t="str">
            <v>RPS2+UK, RMBS Primary Servicer - Specialty (reverse mortgage)</v>
          </cell>
        </row>
        <row r="898">
          <cell r="H898" t="str">
            <v>RPS2-UK, RMBS Primary Servicer - Specialty (reverse mortgage)</v>
          </cell>
        </row>
        <row r="899">
          <cell r="H899" t="str">
            <v>RPS3IT, RMBS Primary Servicer - Specialty (reverse mortgage)</v>
          </cell>
        </row>
        <row r="900">
          <cell r="H900" t="str">
            <v>WD, RMBS Primary Servicer - Specialty (reverse mortgage)</v>
          </cell>
        </row>
        <row r="901">
          <cell r="H901" t="str">
            <v>NR, CMBS Construction Loan Servicer Rating</v>
          </cell>
        </row>
        <row r="902">
          <cell r="H902" t="str">
            <v>Acceptable, CMBS Construction Loan Servicer Rating</v>
          </cell>
        </row>
        <row r="903">
          <cell r="H903" t="str">
            <v>Unacceptable, CMBS Construction Loan Servicer Rating</v>
          </cell>
        </row>
        <row r="904">
          <cell r="H904" t="str">
            <v>5, CMBS Construction Loan Servicer Rating</v>
          </cell>
        </row>
        <row r="905">
          <cell r="H905" t="str">
            <v>WD, CMBS Construction Loan Servicer Rating</v>
          </cell>
        </row>
        <row r="906">
          <cell r="H906" t="str">
            <v>3-, CMBS Construction Loan Servicer Rating</v>
          </cell>
        </row>
        <row r="907">
          <cell r="H907" t="str">
            <v>NR, RMBS Primary Servicer - Manufactured Housing</v>
          </cell>
        </row>
        <row r="908">
          <cell r="H908" t="str">
            <v>RPS1, RMBS Primary Servicer - Manufactured Housing</v>
          </cell>
        </row>
        <row r="909">
          <cell r="H909" t="str">
            <v>RPS2, RMBS Primary Servicer - Manufactured Housing</v>
          </cell>
        </row>
        <row r="910">
          <cell r="H910" t="str">
            <v>RPS3, RMBS Primary Servicer - Manufactured Housing</v>
          </cell>
        </row>
        <row r="911">
          <cell r="H911" t="str">
            <v>RPS4, RMBS Primary Servicer - Manufactured Housing</v>
          </cell>
        </row>
        <row r="912">
          <cell r="H912" t="str">
            <v>RPS5, RMBS Primary Servicer - Manufactured Housing</v>
          </cell>
        </row>
        <row r="913">
          <cell r="H913" t="str">
            <v>RPS1+, RMBS Primary Servicer - Manufactured Housing</v>
          </cell>
        </row>
        <row r="914">
          <cell r="H914" t="str">
            <v>RPS1-, RMBS Primary Servicer - Manufactured Housing</v>
          </cell>
        </row>
        <row r="915">
          <cell r="H915" t="str">
            <v>RPS2+, RMBS Primary Servicer - Manufactured Housing</v>
          </cell>
        </row>
        <row r="916">
          <cell r="H916" t="str">
            <v>RPS2-, RMBS Primary Servicer - Manufactured Housing</v>
          </cell>
        </row>
        <row r="917">
          <cell r="H917" t="str">
            <v>RPS3+, RMBS Primary Servicer - Manufactured Housing</v>
          </cell>
        </row>
        <row r="918">
          <cell r="H918" t="str">
            <v>RPS3-, RMBS Primary Servicer - Manufactured Housing</v>
          </cell>
        </row>
        <row r="919">
          <cell r="H919" t="str">
            <v>RPS4+, RMBS Primary Servicer - Manufactured Housing</v>
          </cell>
        </row>
        <row r="920">
          <cell r="H920" t="str">
            <v>RPS4-, RMBS Primary Servicer - Manufactured Housing</v>
          </cell>
        </row>
        <row r="921">
          <cell r="H921" t="str">
            <v>RPS5+, RMBS Primary Servicer - Manufactured Housing</v>
          </cell>
        </row>
        <row r="922">
          <cell r="H922" t="str">
            <v>RPS5-, RMBS Primary Servicer - Manufactured Housing</v>
          </cell>
        </row>
        <row r="923">
          <cell r="H923" t="str">
            <v>RPS3(UK), RMBS Primary Servicer - Manufactured Housing</v>
          </cell>
        </row>
        <row r="924">
          <cell r="H924" t="str">
            <v>RPS3+(JPN), RMBS Primary Servicer - Manufactured Housing</v>
          </cell>
        </row>
        <row r="925">
          <cell r="H925" t="str">
            <v>RPS2+UK, RMBS Primary Servicer - Manufactured Housing</v>
          </cell>
        </row>
        <row r="926">
          <cell r="H926" t="str">
            <v>RPS2-UK, RMBS Primary Servicer - Manufactured Housing</v>
          </cell>
        </row>
        <row r="927">
          <cell r="H927" t="str">
            <v>RPS3IT, RMBS Primary Servicer - Manufactured Housing</v>
          </cell>
        </row>
        <row r="928">
          <cell r="H928" t="str">
            <v>WD, RMBS Primary Servicer - Manufactured Housing</v>
          </cell>
        </row>
        <row r="929">
          <cell r="H929" t="str">
            <v>NR, RMBS Primary Servicer - Subservicer</v>
          </cell>
        </row>
        <row r="930">
          <cell r="H930" t="str">
            <v>RPS1, RMBS Primary Servicer - Subservicer</v>
          </cell>
        </row>
        <row r="931">
          <cell r="H931" t="str">
            <v>RPS2, RMBS Primary Servicer - Subservicer</v>
          </cell>
        </row>
        <row r="932">
          <cell r="H932" t="str">
            <v>RPS3, RMBS Primary Servicer - Subservicer</v>
          </cell>
        </row>
        <row r="933">
          <cell r="H933" t="str">
            <v>RPS4, RMBS Primary Servicer - Subservicer</v>
          </cell>
        </row>
        <row r="934">
          <cell r="H934" t="str">
            <v>RPS5, RMBS Primary Servicer - Subservicer</v>
          </cell>
        </row>
        <row r="935">
          <cell r="H935" t="str">
            <v>RPS1+, RMBS Primary Servicer - Subservicer</v>
          </cell>
        </row>
        <row r="936">
          <cell r="H936" t="str">
            <v>RPS1-, RMBS Primary Servicer - Subservicer</v>
          </cell>
        </row>
        <row r="937">
          <cell r="H937" t="str">
            <v>RPS2+, RMBS Primary Servicer - Subservicer</v>
          </cell>
        </row>
        <row r="938">
          <cell r="H938" t="str">
            <v>RPS2-, RMBS Primary Servicer - Subservicer</v>
          </cell>
        </row>
        <row r="939">
          <cell r="H939" t="str">
            <v>RPS3+, RMBS Primary Servicer - Subservicer</v>
          </cell>
        </row>
        <row r="940">
          <cell r="H940" t="str">
            <v>RPS3-, RMBS Primary Servicer - Subservicer</v>
          </cell>
        </row>
        <row r="941">
          <cell r="H941" t="str">
            <v>RPS4+, RMBS Primary Servicer - Subservicer</v>
          </cell>
        </row>
        <row r="942">
          <cell r="H942" t="str">
            <v>RPS4-, RMBS Primary Servicer - Subservicer</v>
          </cell>
        </row>
        <row r="943">
          <cell r="H943" t="str">
            <v>RPS5+, RMBS Primary Servicer - Subservicer</v>
          </cell>
        </row>
        <row r="944">
          <cell r="H944" t="str">
            <v>RPS5-, RMBS Primary Servicer - Subservicer</v>
          </cell>
        </row>
        <row r="945">
          <cell r="H945" t="str">
            <v>RPS3(UK), RMBS Primary Servicer - Subservicer</v>
          </cell>
        </row>
        <row r="946">
          <cell r="H946" t="str">
            <v>RPS3+(JPN), RMBS Primary Servicer - Subservicer</v>
          </cell>
        </row>
        <row r="947">
          <cell r="H947" t="str">
            <v>RPS2+UK, RMBS Primary Servicer - Subservicer</v>
          </cell>
        </row>
        <row r="948">
          <cell r="H948" t="str">
            <v>RPS2-UK, RMBS Primary Servicer - Subservicer</v>
          </cell>
        </row>
        <row r="949">
          <cell r="H949" t="str">
            <v>RPS3IT, RMBS Primary Servicer - Subservicer</v>
          </cell>
        </row>
        <row r="950">
          <cell r="H950" t="str">
            <v>WD, RMBS Primary Servicer - Subservicer</v>
          </cell>
        </row>
        <row r="951">
          <cell r="H951" t="str">
            <v>NR, Seller/Servicer Rating - FFELP Loan Servicing ABS</v>
          </cell>
        </row>
        <row r="952">
          <cell r="H952" t="str">
            <v>ABPS/S1+, Seller/Servicer Rating - FFELP Loan Servicing ABS</v>
          </cell>
        </row>
        <row r="953">
          <cell r="H953" t="str">
            <v>ABPS/S1, Seller/Servicer Rating - FFELP Loan Servicing ABS</v>
          </cell>
        </row>
        <row r="954">
          <cell r="H954" t="str">
            <v>ABPS/S1-, Seller/Servicer Rating - FFELP Loan Servicing ABS</v>
          </cell>
        </row>
        <row r="955">
          <cell r="H955" t="str">
            <v>ABPS/S2+, Seller/Servicer Rating - FFELP Loan Servicing ABS</v>
          </cell>
        </row>
        <row r="956">
          <cell r="H956" t="str">
            <v>ABPS/S2, Seller/Servicer Rating - FFELP Loan Servicing ABS</v>
          </cell>
        </row>
        <row r="957">
          <cell r="H957" t="str">
            <v>ABPS/S2-, Seller/Servicer Rating - FFELP Loan Servicing ABS</v>
          </cell>
        </row>
        <row r="958">
          <cell r="H958" t="str">
            <v>ABPS/S3+, Seller/Servicer Rating - FFELP Loan Servicing ABS</v>
          </cell>
        </row>
        <row r="959">
          <cell r="H959" t="str">
            <v>ABPS/S3, Seller/Servicer Rating - FFELP Loan Servicing ABS</v>
          </cell>
        </row>
        <row r="960">
          <cell r="H960" t="str">
            <v>ABPS/S3-, Seller/Servicer Rating - FFELP Loan Servicing ABS</v>
          </cell>
        </row>
        <row r="961">
          <cell r="H961" t="str">
            <v>ABPS/S4+, Seller/Servicer Rating - FFELP Loan Servicing ABS</v>
          </cell>
        </row>
        <row r="962">
          <cell r="H962" t="str">
            <v>ABPS/S4, Seller/Servicer Rating - FFELP Loan Servicing ABS</v>
          </cell>
        </row>
        <row r="963">
          <cell r="H963" t="str">
            <v>ABPS/S4-, Seller/Servicer Rating - FFELP Loan Servicing ABS</v>
          </cell>
        </row>
        <row r="964">
          <cell r="H964" t="str">
            <v>ABPS/S5+, Seller/Servicer Rating - FFELP Loan Servicing ABS</v>
          </cell>
        </row>
        <row r="965">
          <cell r="H965" t="str">
            <v>ABPS/S5, Seller/Servicer Rating - FFELP Loan Servicing ABS</v>
          </cell>
        </row>
        <row r="966">
          <cell r="H966" t="str">
            <v>ABPS/S5-, Seller/Servicer Rating - FFELP Loan Servicing ABS</v>
          </cell>
        </row>
        <row r="967">
          <cell r="H967" t="str">
            <v>ABSS/S3, Seller/Servicer Rating - FFELP Loan Servicing ABS</v>
          </cell>
        </row>
        <row r="968">
          <cell r="H968" t="str">
            <v>ABSS/S3+, Seller/Servicer Rating - FFELP Loan Servicing ABS</v>
          </cell>
        </row>
        <row r="969">
          <cell r="H969" t="str">
            <v>Proficient Plus, Seller/Servicer Rating - FFELP Loan Servicing ABS</v>
          </cell>
        </row>
        <row r="970">
          <cell r="H970" t="str">
            <v>Proficient, Seller/Servicer Rating - FFELP Loan Servicing ABS</v>
          </cell>
        </row>
        <row r="971">
          <cell r="H971" t="str">
            <v>Proficiency Unproven, Seller/Servicer Rating - FFELP Loan Servicing ABS</v>
          </cell>
        </row>
        <row r="972">
          <cell r="H972" t="str">
            <v>WD, Seller/Servicer Rating - FFELP Loan Servicing ABS</v>
          </cell>
        </row>
        <row r="973">
          <cell r="H973" t="str">
            <v>NR, Seller/Servicer Rating - Private Student Loan Servicing ABS</v>
          </cell>
        </row>
        <row r="974">
          <cell r="H974" t="str">
            <v>ABPS/S1+, Seller/Servicer Rating - Private Student Loan Servicing ABS</v>
          </cell>
        </row>
        <row r="975">
          <cell r="H975" t="str">
            <v>ABPS/S1, Seller/Servicer Rating - Private Student Loan Servicing ABS</v>
          </cell>
        </row>
        <row r="976">
          <cell r="H976" t="str">
            <v>ABPS/S1-, Seller/Servicer Rating - Private Student Loan Servicing ABS</v>
          </cell>
        </row>
        <row r="977">
          <cell r="H977" t="str">
            <v>ABPS/S2+, Seller/Servicer Rating - Private Student Loan Servicing ABS</v>
          </cell>
        </row>
        <row r="978">
          <cell r="H978" t="str">
            <v>ABPS/S2, Seller/Servicer Rating - Private Student Loan Servicing ABS</v>
          </cell>
        </row>
        <row r="979">
          <cell r="H979" t="str">
            <v>ABPS/S2-, Seller/Servicer Rating - Private Student Loan Servicing ABS</v>
          </cell>
        </row>
        <row r="980">
          <cell r="H980" t="str">
            <v>ABPS/S3+, Seller/Servicer Rating - Private Student Loan Servicing ABS</v>
          </cell>
        </row>
        <row r="981">
          <cell r="H981" t="str">
            <v>ABPS/S3, Seller/Servicer Rating - Private Student Loan Servicing ABS</v>
          </cell>
        </row>
        <row r="982">
          <cell r="H982" t="str">
            <v>ABPS/S3-, Seller/Servicer Rating - Private Student Loan Servicing ABS</v>
          </cell>
        </row>
        <row r="983">
          <cell r="H983" t="str">
            <v>ABPS/S4+, Seller/Servicer Rating - Private Student Loan Servicing ABS</v>
          </cell>
        </row>
        <row r="984">
          <cell r="H984" t="str">
            <v>ABPS/S4, Seller/Servicer Rating - Private Student Loan Servicing ABS</v>
          </cell>
        </row>
        <row r="985">
          <cell r="H985" t="str">
            <v>ABPS/S4-, Seller/Servicer Rating - Private Student Loan Servicing ABS</v>
          </cell>
        </row>
        <row r="986">
          <cell r="H986" t="str">
            <v>ABPS/S5+, Seller/Servicer Rating - Private Student Loan Servicing ABS</v>
          </cell>
        </row>
        <row r="987">
          <cell r="H987" t="str">
            <v>ABPS/S5, Seller/Servicer Rating - Private Student Loan Servicing ABS</v>
          </cell>
        </row>
        <row r="988">
          <cell r="H988" t="str">
            <v>ABPS/S5-, Seller/Servicer Rating - Private Student Loan Servicing ABS</v>
          </cell>
        </row>
        <row r="989">
          <cell r="H989" t="str">
            <v>ABSS/S3, Seller/Servicer Rating - Private Student Loan Servicing ABS</v>
          </cell>
        </row>
        <row r="990">
          <cell r="H990" t="str">
            <v>ABSS/S3+, Seller/Servicer Rating - Private Student Loan Servicing ABS</v>
          </cell>
        </row>
        <row r="991">
          <cell r="H991" t="str">
            <v>Proficient Plus, Seller/Servicer Rating - Private Student Loan Servicing ABS</v>
          </cell>
        </row>
        <row r="992">
          <cell r="H992" t="str">
            <v>Proficient, Seller/Servicer Rating - Private Student Loan Servicing ABS</v>
          </cell>
        </row>
        <row r="993">
          <cell r="H993" t="str">
            <v>Proficiency Unproven, Seller/Servicer Rating - Private Student Loan Servicing ABS</v>
          </cell>
        </row>
        <row r="994">
          <cell r="H994" t="str">
            <v>WD, Seller/Servicer Rating - Private Student Loan Servicing ABS</v>
          </cell>
        </row>
        <row r="995">
          <cell r="H995" t="str">
            <v>NR, RMBS Primary Specialty Servicer - Option ARMS</v>
          </cell>
        </row>
        <row r="996">
          <cell r="H996" t="str">
            <v>RPS1, RMBS Primary Specialty Servicer - Option ARMS</v>
          </cell>
        </row>
        <row r="997">
          <cell r="H997" t="str">
            <v>RPS2, RMBS Primary Specialty Servicer - Option ARMS</v>
          </cell>
        </row>
        <row r="998">
          <cell r="H998" t="str">
            <v>RPS3, RMBS Primary Specialty Servicer - Option ARMS</v>
          </cell>
        </row>
        <row r="999">
          <cell r="H999" t="str">
            <v>RPS4, RMBS Primary Specialty Servicer - Option ARMS</v>
          </cell>
        </row>
        <row r="1000">
          <cell r="H1000" t="str">
            <v>RPS5, RMBS Primary Specialty Servicer - Option ARMS</v>
          </cell>
        </row>
        <row r="1001">
          <cell r="H1001" t="str">
            <v>RPS1+, RMBS Primary Specialty Servicer - Option ARMS</v>
          </cell>
        </row>
        <row r="1002">
          <cell r="H1002" t="str">
            <v>RPS1-, RMBS Primary Specialty Servicer - Option ARMS</v>
          </cell>
        </row>
        <row r="1003">
          <cell r="H1003" t="str">
            <v>RPS2+, RMBS Primary Specialty Servicer - Option ARMS</v>
          </cell>
        </row>
        <row r="1004">
          <cell r="H1004" t="str">
            <v>RPS2-, RMBS Primary Specialty Servicer - Option ARMS</v>
          </cell>
        </row>
        <row r="1005">
          <cell r="H1005" t="str">
            <v>RPS3+, RMBS Primary Specialty Servicer - Option ARMS</v>
          </cell>
        </row>
        <row r="1006">
          <cell r="H1006" t="str">
            <v>RPS3-, RMBS Primary Specialty Servicer - Option ARMS</v>
          </cell>
        </row>
        <row r="1007">
          <cell r="H1007" t="str">
            <v>RPS4+, RMBS Primary Specialty Servicer - Option ARMS</v>
          </cell>
        </row>
        <row r="1008">
          <cell r="H1008" t="str">
            <v>RPS4-, RMBS Primary Specialty Servicer - Option ARMS</v>
          </cell>
        </row>
        <row r="1009">
          <cell r="H1009" t="str">
            <v>RPS5+, RMBS Primary Specialty Servicer - Option ARMS</v>
          </cell>
        </row>
        <row r="1010">
          <cell r="H1010" t="str">
            <v>RPS5-, RMBS Primary Specialty Servicer - Option ARMS</v>
          </cell>
        </row>
        <row r="1011">
          <cell r="H1011" t="str">
            <v>RPS3(UK), RMBS Primary Specialty Servicer - Option ARMS</v>
          </cell>
        </row>
        <row r="1012">
          <cell r="H1012" t="str">
            <v>RPS3+(JPN), RMBS Primary Specialty Servicer - Option ARMS</v>
          </cell>
        </row>
        <row r="1013">
          <cell r="H1013" t="str">
            <v>RPS2+UK, RMBS Primary Specialty Servicer - Option ARMS</v>
          </cell>
        </row>
        <row r="1014">
          <cell r="H1014" t="str">
            <v>RPS2-UK, RMBS Primary Specialty Servicer - Option ARMS</v>
          </cell>
        </row>
        <row r="1015">
          <cell r="H1015" t="str">
            <v>RPS3IT, RMBS Primary Specialty Servicer - Option ARMS</v>
          </cell>
        </row>
        <row r="1016">
          <cell r="H1016" t="str">
            <v>WD, RMBS Primary Specialty Servicer - Option ARMS</v>
          </cell>
        </row>
        <row r="1017">
          <cell r="H1017" t="str">
            <v>NR, RMBS Primary Specialty Servicer - Second Liens</v>
          </cell>
        </row>
        <row r="1018">
          <cell r="H1018" t="str">
            <v>RPS1, RMBS Primary Specialty Servicer - Second Liens</v>
          </cell>
        </row>
        <row r="1019">
          <cell r="H1019" t="str">
            <v>RPS2, RMBS Primary Specialty Servicer - Second Liens</v>
          </cell>
        </row>
        <row r="1020">
          <cell r="H1020" t="str">
            <v>RPS3, RMBS Primary Specialty Servicer - Second Liens</v>
          </cell>
        </row>
        <row r="1021">
          <cell r="H1021" t="str">
            <v>RPS4, RMBS Primary Specialty Servicer - Second Liens</v>
          </cell>
        </row>
        <row r="1022">
          <cell r="H1022" t="str">
            <v>RPS5, RMBS Primary Specialty Servicer - Second Liens</v>
          </cell>
        </row>
        <row r="1023">
          <cell r="H1023" t="str">
            <v>RPS1+, RMBS Primary Specialty Servicer - Second Liens</v>
          </cell>
        </row>
        <row r="1024">
          <cell r="H1024" t="str">
            <v>RPS1-, RMBS Primary Specialty Servicer - Second Liens</v>
          </cell>
        </row>
        <row r="1025">
          <cell r="H1025" t="str">
            <v>RPS2+, RMBS Primary Specialty Servicer - Second Liens</v>
          </cell>
        </row>
        <row r="1026">
          <cell r="H1026" t="str">
            <v>RPS2-, RMBS Primary Specialty Servicer - Second Liens</v>
          </cell>
        </row>
        <row r="1027">
          <cell r="H1027" t="str">
            <v>RPS3+, RMBS Primary Specialty Servicer - Second Liens</v>
          </cell>
        </row>
        <row r="1028">
          <cell r="H1028" t="str">
            <v>RPS3-, RMBS Primary Specialty Servicer - Second Liens</v>
          </cell>
        </row>
        <row r="1029">
          <cell r="H1029" t="str">
            <v>RPS4+, RMBS Primary Specialty Servicer - Second Liens</v>
          </cell>
        </row>
        <row r="1030">
          <cell r="H1030" t="str">
            <v>RPS4-, RMBS Primary Specialty Servicer - Second Liens</v>
          </cell>
        </row>
        <row r="1031">
          <cell r="H1031" t="str">
            <v>RPS5+, RMBS Primary Specialty Servicer - Second Liens</v>
          </cell>
        </row>
        <row r="1032">
          <cell r="H1032" t="str">
            <v>RPS5-, RMBS Primary Specialty Servicer - Second Liens</v>
          </cell>
        </row>
        <row r="1033">
          <cell r="H1033" t="str">
            <v>RPS3(UK), RMBS Primary Specialty Servicer - Second Liens</v>
          </cell>
        </row>
        <row r="1034">
          <cell r="H1034" t="str">
            <v>RPS3+(JPN), RMBS Primary Specialty Servicer - Second Liens</v>
          </cell>
        </row>
        <row r="1035">
          <cell r="H1035" t="str">
            <v>RPS2+UK, RMBS Primary Specialty Servicer - Second Liens</v>
          </cell>
        </row>
        <row r="1036">
          <cell r="H1036" t="str">
            <v>RPS2-UK, RMBS Primary Specialty Servicer - Second Liens</v>
          </cell>
        </row>
        <row r="1037">
          <cell r="H1037" t="str">
            <v>RPS3IT, RMBS Primary Specialty Servicer - Second Liens</v>
          </cell>
        </row>
        <row r="1038">
          <cell r="H1038" t="str">
            <v>WD, RMBS Primary Specialty Servicer - Second Liens</v>
          </cell>
        </row>
        <row r="1039">
          <cell r="H1039" t="str">
            <v>SBPS1+, Small Balance Commercial Primary Servicer Rating</v>
          </cell>
        </row>
        <row r="1040">
          <cell r="H1040" t="str">
            <v>SBPS1, Small Balance Commercial Primary Servicer Rating</v>
          </cell>
        </row>
        <row r="1041">
          <cell r="H1041" t="str">
            <v>SBPS1-, Small Balance Commercial Primary Servicer Rating</v>
          </cell>
        </row>
        <row r="1042">
          <cell r="H1042" t="str">
            <v>SBPS2+, Small Balance Commercial Primary Servicer Rating</v>
          </cell>
        </row>
        <row r="1043">
          <cell r="H1043" t="str">
            <v>SBPS2, Small Balance Commercial Primary Servicer Rating</v>
          </cell>
        </row>
        <row r="1044">
          <cell r="H1044" t="str">
            <v>SBPS2-, Small Balance Commercial Primary Servicer Rating</v>
          </cell>
        </row>
        <row r="1045">
          <cell r="H1045" t="str">
            <v>SBPS3+, Small Balance Commercial Primary Servicer Rating</v>
          </cell>
        </row>
        <row r="1046">
          <cell r="H1046" t="str">
            <v>SBPS3, Small Balance Commercial Primary Servicer Rating</v>
          </cell>
        </row>
        <row r="1047">
          <cell r="H1047" t="str">
            <v>SBPS3-, Small Balance Commercial Primary Servicer Rating</v>
          </cell>
        </row>
        <row r="1048">
          <cell r="H1048" t="str">
            <v>SBPS4+, Small Balance Commercial Primary Servicer Rating</v>
          </cell>
        </row>
        <row r="1049">
          <cell r="H1049" t="str">
            <v>SBPS4, Small Balance Commercial Primary Servicer Rating</v>
          </cell>
        </row>
        <row r="1050">
          <cell r="H1050" t="str">
            <v>SBPS4-, Small Balance Commercial Primary Servicer Rating</v>
          </cell>
        </row>
        <row r="1051">
          <cell r="H1051" t="str">
            <v>SBPS5+, Small Balance Commercial Primary Servicer Rating</v>
          </cell>
        </row>
        <row r="1052">
          <cell r="H1052" t="str">
            <v>SBPS5, Small Balance Commercial Primary Servicer Rating</v>
          </cell>
        </row>
        <row r="1053">
          <cell r="H1053" t="str">
            <v>SBPS5-, Small Balance Commercial Primary Servicer Rating</v>
          </cell>
        </row>
        <row r="1054">
          <cell r="H1054" t="str">
            <v>CPS2 Small Loans, Small Balance Commercial Primary Servicer Rating</v>
          </cell>
        </row>
        <row r="1055">
          <cell r="H1055" t="str">
            <v>CPS3 Small Loans, Small Balance Commercial Primary Servicer Rating</v>
          </cell>
        </row>
        <row r="1056">
          <cell r="H1056" t="str">
            <v>CPS3+ Small Loans, Small Balance Commercial Primary Servicer Rating</v>
          </cell>
        </row>
        <row r="1057">
          <cell r="H1057" t="str">
            <v>WD, Small Balance Commercial Primary Servicer Rating</v>
          </cell>
        </row>
        <row r="1058">
          <cell r="H1058" t="str">
            <v>SBSS1+, Small Balance Commercial Special Servicer Rating</v>
          </cell>
        </row>
        <row r="1059">
          <cell r="H1059" t="str">
            <v>SBSS1, Small Balance Commercial Special Servicer Rating</v>
          </cell>
        </row>
        <row r="1060">
          <cell r="H1060" t="str">
            <v>SBSS1-, Small Balance Commercial Special Servicer Rating</v>
          </cell>
        </row>
        <row r="1061">
          <cell r="H1061" t="str">
            <v>SBSS2+, Small Balance Commercial Special Servicer Rating</v>
          </cell>
        </row>
        <row r="1062">
          <cell r="H1062" t="str">
            <v>SBSS2, Small Balance Commercial Special Servicer Rating</v>
          </cell>
        </row>
        <row r="1063">
          <cell r="H1063" t="str">
            <v>SBSS2-, Small Balance Commercial Special Servicer Rating</v>
          </cell>
        </row>
        <row r="1064">
          <cell r="H1064" t="str">
            <v>SBSS3+, Small Balance Commercial Special Servicer Rating</v>
          </cell>
        </row>
        <row r="1065">
          <cell r="H1065" t="str">
            <v>SBSS3, Small Balance Commercial Special Servicer Rating</v>
          </cell>
        </row>
        <row r="1066">
          <cell r="H1066" t="str">
            <v>SBSS3-, Small Balance Commercial Special Servicer Rating</v>
          </cell>
        </row>
        <row r="1067">
          <cell r="H1067" t="str">
            <v>SBSS4+, Small Balance Commercial Special Servicer Rating</v>
          </cell>
        </row>
        <row r="1068">
          <cell r="H1068" t="str">
            <v>SBSS4, Small Balance Commercial Special Servicer Rating</v>
          </cell>
        </row>
        <row r="1069">
          <cell r="H1069" t="str">
            <v>SBSS4-, Small Balance Commercial Special Servicer Rating</v>
          </cell>
        </row>
        <row r="1070">
          <cell r="H1070" t="str">
            <v>SBSS5+, Small Balance Commercial Special Servicer Rating</v>
          </cell>
        </row>
        <row r="1071">
          <cell r="H1071" t="str">
            <v>SBSS5, Small Balance Commercial Special Servicer Rating</v>
          </cell>
        </row>
        <row r="1072">
          <cell r="H1072" t="str">
            <v>SBSS5-, Small Balance Commercial Special Servicer Rating</v>
          </cell>
        </row>
        <row r="1073">
          <cell r="H1073" t="str">
            <v>CSS2 Small Loans, Small Balance Commercial Special Servicer Rating</v>
          </cell>
        </row>
        <row r="1074">
          <cell r="H1074" t="str">
            <v>CSS3+ Small Loans, Small Balance Commercial Special Servicer Rating</v>
          </cell>
        </row>
        <row r="1075">
          <cell r="H1075" t="str">
            <v>WD, Small Balance Commercial Special Servicer Rating</v>
          </cell>
        </row>
      </sheetData>
    </sheetDataSet>
  </externalBook>
</externalLink>
</file>

<file path=xl/queryTables/queryTable1.xml><?xml version="1.0" encoding="utf-8"?>
<queryTable xmlns="http://schemas.openxmlformats.org/spreadsheetml/2006/main" name="DatosExternos_2" growShrinkType="overwriteClear" connectionId="1" autoFormatId="16" applyNumberFormats="0" applyBorderFormats="0" applyFontFormats="0" applyPatternFormats="0" applyAlignmentFormats="0" applyWidthHeightFormats="0">
  <queryTableRefresh preserveSortFilterLayout="0" nextId="7">
    <queryTableFields count="6">
      <queryTableField id="1" name="EPIGRAFE" tableColumnId="1"/>
      <queryTableField id="2" name="EPIGRAFE_DS" tableColumnId="2"/>
      <queryTableField id="3" name="APARTADO" tableColumnId="3"/>
      <queryTableField id="4" name="COLUMNA_1" tableColumnId="4"/>
      <queryTableField id="5" name="COLUMNA_2" tableColumnId="5"/>
      <queryTableField id="6" name="UNIDAD" tableColumnId="6"/>
    </queryTableFields>
  </queryTableRefresh>
</queryTable>
</file>

<file path=xl/tables/_rels/table1.xml.rels><?xml version="1.0" encoding="UTF-8" standalone="yes"?>
<Relationships xmlns="http://schemas.openxmlformats.org/package/2006/relationships"><Relationship Id="rId1" Type="http://schemas.openxmlformats.org/officeDocument/2006/relationships/queryTable" Target="../queryTables/queryTable1.xml"/></Relationships>
</file>

<file path=xl/tables/table1.xml><?xml version="1.0" encoding="utf-8"?>
<table xmlns="http://schemas.openxmlformats.org/spreadsheetml/2006/main" id="1" name="Tabla_DatosExternos3" displayName="Tabla_DatosExternos3" ref="A1:F110" tableType="queryTable" totalsRowShown="0">
  <autoFilter ref="A1:F110"/>
  <tableColumns count="6">
    <tableColumn id="1" uniqueName="1" name="EPIGRAFE" queryTableFieldId="1" dataDxfId="5" dataCellStyle="Normal 2"/>
    <tableColumn id="2" uniqueName="2" name="EPIGRAFE_DS" queryTableFieldId="2" dataDxfId="4" dataCellStyle="Normal 2"/>
    <tableColumn id="3" uniqueName="3" name="APARTADO" queryTableFieldId="3" dataDxfId="3" dataCellStyle="Normal 2"/>
    <tableColumn id="4" uniqueName="4" name="COLUMNA_1" queryTableFieldId="4" dataDxfId="2" dataCellStyle="Normal 2"/>
    <tableColumn id="5" uniqueName="5" name="COLUMNA_2" queryTableFieldId="5" dataDxfId="1" dataCellStyle="Normal 2"/>
    <tableColumn id="6" uniqueName="6" name="UNIDAD" queryTableFieldId="6" dataDxfId="0" dataCellStyle="Normal 2"/>
  </tableColumns>
  <tableStyleInfo name="TableStyleMedium9" showFirstColumn="0" showLastColumn="0" showRowStripes="1" showColumnStripes="0"/>
</table>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hyperlink" Target="http://eur-lex.europa.eu/legal-content/EN/TXT/?uri=CELEX%3A32015R0061" TargetMode="External"/><Relationship Id="rId7" Type="http://schemas.openxmlformats.org/officeDocument/2006/relationships/vmlDrawing" Target="../drawings/vmlDrawing1.vml"/><Relationship Id="rId2" Type="http://schemas.openxmlformats.org/officeDocument/2006/relationships/hyperlink" Target="http://eur-lex.europa.eu/legal-content/en/TXT/?uri=celex%3A32013R0575" TargetMode="External"/><Relationship Id="rId1" Type="http://schemas.openxmlformats.org/officeDocument/2006/relationships/hyperlink" Target="http://eur-lex.europa.eu/legal-content/EN/TXT/?qid=1432731300799&amp;uri=CELEX:02009L0065-20140917" TargetMode="External"/><Relationship Id="rId6" Type="http://schemas.openxmlformats.org/officeDocument/2006/relationships/printerSettings" Target="../printerSettings/printerSettings3.bin"/><Relationship Id="rId5" Type="http://schemas.openxmlformats.org/officeDocument/2006/relationships/hyperlink" Target="https://www.coveredbondlabel.com/issuer/166/" TargetMode="External"/><Relationship Id="rId4" Type="http://schemas.openxmlformats.org/officeDocument/2006/relationships/hyperlink" Target="https://www.coveredbondlabel.com/issuer/166/" TargetMode="External"/></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G197"/>
  <sheetViews>
    <sheetView zoomScale="80" zoomScaleNormal="80" workbookViewId="0">
      <selection activeCell="A19" sqref="A19"/>
    </sheetView>
  </sheetViews>
  <sheetFormatPr baseColWidth="10" defaultColWidth="11.44140625" defaultRowHeight="13.2" x14ac:dyDescent="0.25"/>
  <cols>
    <col min="1" max="1" width="10.88671875" style="168" customWidth="1"/>
    <col min="2" max="2" width="61" style="168" bestFit="1" customWidth="1"/>
    <col min="3" max="3" width="12" style="168" customWidth="1"/>
    <col min="4" max="5" width="13.109375" style="168" customWidth="1"/>
    <col min="6" max="6" width="10.109375" style="168" customWidth="1"/>
    <col min="7" max="7" width="14.5546875" style="168" bestFit="1" customWidth="1"/>
    <col min="8" max="8" width="22.88671875" style="168" bestFit="1" customWidth="1"/>
    <col min="9" max="9" width="26.77734375" style="168" bestFit="1" customWidth="1"/>
    <col min="10" max="10" width="12.88671875" style="168" customWidth="1"/>
    <col min="11" max="11" width="44.88671875" style="168" customWidth="1"/>
    <col min="12" max="12" width="23.109375" style="168" customWidth="1"/>
    <col min="13" max="13" width="27" style="168" customWidth="1"/>
    <col min="14" max="16384" width="11.44140625" style="168"/>
  </cols>
  <sheetData>
    <row r="1" spans="1:7" x14ac:dyDescent="0.25">
      <c r="A1" s="168" t="s">
        <v>1343</v>
      </c>
      <c r="B1" s="168" t="s">
        <v>1344</v>
      </c>
      <c r="C1" s="168" t="s">
        <v>1345</v>
      </c>
      <c r="D1" s="168" t="s">
        <v>1346</v>
      </c>
      <c r="E1" s="168" t="s">
        <v>1347</v>
      </c>
      <c r="F1" s="168" t="s">
        <v>1348</v>
      </c>
    </row>
    <row r="2" spans="1:7" x14ac:dyDescent="0.25">
      <c r="A2" s="168" t="s">
        <v>1214</v>
      </c>
      <c r="B2" s="168" t="s">
        <v>1349</v>
      </c>
      <c r="C2" s="168">
        <v>31</v>
      </c>
      <c r="D2" s="168">
        <v>97.51</v>
      </c>
      <c r="E2" s="168">
        <v>0</v>
      </c>
      <c r="F2" s="168" t="s">
        <v>1350</v>
      </c>
    </row>
    <row r="3" spans="1:7" x14ac:dyDescent="0.25">
      <c r="A3" s="169" t="s">
        <v>1215</v>
      </c>
      <c r="B3" s="169" t="s">
        <v>1247</v>
      </c>
      <c r="C3" s="169">
        <v>31</v>
      </c>
      <c r="D3" s="169">
        <v>222.9</v>
      </c>
      <c r="E3" s="169">
        <v>0</v>
      </c>
      <c r="F3" s="169" t="s">
        <v>1350</v>
      </c>
    </row>
    <row r="4" spans="1:7" x14ac:dyDescent="0.25">
      <c r="A4" s="169" t="s">
        <v>4</v>
      </c>
      <c r="B4" s="169" t="s">
        <v>1351</v>
      </c>
      <c r="C4" s="169">
        <v>31</v>
      </c>
      <c r="D4" s="169">
        <v>15732649858.76</v>
      </c>
      <c r="E4" s="169">
        <v>0</v>
      </c>
      <c r="F4" s="169" t="s">
        <v>160</v>
      </c>
    </row>
    <row r="5" spans="1:7" x14ac:dyDescent="0.25">
      <c r="A5" s="169" t="s">
        <v>1221</v>
      </c>
      <c r="B5" s="169" t="s">
        <v>1299</v>
      </c>
      <c r="C5" s="169">
        <v>32</v>
      </c>
      <c r="D5" s="169">
        <v>0.27900000000000003</v>
      </c>
      <c r="E5" s="169">
        <v>0.38269999999999998</v>
      </c>
      <c r="F5" s="169" t="s">
        <v>1350</v>
      </c>
    </row>
    <row r="6" spans="1:7" x14ac:dyDescent="0.25">
      <c r="A6" s="169" t="s">
        <v>1222</v>
      </c>
      <c r="B6" s="169" t="s">
        <v>1237</v>
      </c>
      <c r="C6" s="169">
        <v>32</v>
      </c>
      <c r="D6" s="169">
        <v>0.41299999999999998</v>
      </c>
      <c r="E6" s="169">
        <v>0.21690000000000001</v>
      </c>
      <c r="F6" s="169" t="s">
        <v>1350</v>
      </c>
    </row>
    <row r="7" spans="1:7" x14ac:dyDescent="0.25">
      <c r="A7" s="169" t="s">
        <v>1223</v>
      </c>
      <c r="B7" s="169" t="s">
        <v>1235</v>
      </c>
      <c r="C7" s="169">
        <v>32</v>
      </c>
      <c r="D7" s="169">
        <v>0.26069999999999999</v>
      </c>
      <c r="E7" s="169">
        <v>0.17280000000000001</v>
      </c>
      <c r="F7" s="169" t="s">
        <v>1350</v>
      </c>
    </row>
    <row r="8" spans="1:7" x14ac:dyDescent="0.25">
      <c r="A8" s="169" t="s">
        <v>1224</v>
      </c>
      <c r="B8" s="169" t="s">
        <v>1236</v>
      </c>
      <c r="C8" s="169">
        <v>32</v>
      </c>
      <c r="D8" s="169">
        <v>0.30009999999999998</v>
      </c>
      <c r="E8" s="169">
        <v>0.66090000000000004</v>
      </c>
      <c r="F8" s="169" t="s">
        <v>1350</v>
      </c>
    </row>
    <row r="9" spans="1:7" x14ac:dyDescent="0.25">
      <c r="A9" s="169" t="s">
        <v>1239</v>
      </c>
      <c r="B9" s="169" t="s">
        <v>1238</v>
      </c>
      <c r="C9" s="169">
        <v>32</v>
      </c>
      <c r="D9" s="169">
        <v>1.4532</v>
      </c>
      <c r="E9" s="169">
        <v>3.1284999999999998</v>
      </c>
      <c r="F9" s="169" t="s">
        <v>1350</v>
      </c>
    </row>
    <row r="10" spans="1:7" x14ac:dyDescent="0.25">
      <c r="A10" s="169" t="s">
        <v>106</v>
      </c>
      <c r="B10" s="169" t="s">
        <v>1352</v>
      </c>
      <c r="C10" s="169">
        <v>34</v>
      </c>
      <c r="D10" s="169">
        <v>10.25023</v>
      </c>
      <c r="E10" s="169">
        <v>0</v>
      </c>
      <c r="F10" s="169" t="s">
        <v>160</v>
      </c>
    </row>
    <row r="11" spans="1:7" x14ac:dyDescent="0.25">
      <c r="A11" s="169" t="s">
        <v>109</v>
      </c>
      <c r="B11" s="169" t="s">
        <v>1353</v>
      </c>
      <c r="C11" s="169">
        <v>34</v>
      </c>
      <c r="D11" s="170">
        <v>165989601.12</v>
      </c>
      <c r="E11" s="169">
        <v>0</v>
      </c>
      <c r="F11" s="169" t="s">
        <v>160</v>
      </c>
      <c r="G11" s="170"/>
    </row>
    <row r="12" spans="1:7" x14ac:dyDescent="0.25">
      <c r="A12" s="169" t="s">
        <v>110</v>
      </c>
      <c r="B12" s="169" t="s">
        <v>1354</v>
      </c>
      <c r="C12" s="169">
        <v>34</v>
      </c>
      <c r="D12" s="169">
        <v>100049732.98</v>
      </c>
      <c r="E12" s="169">
        <v>0</v>
      </c>
      <c r="F12" s="169" t="s">
        <v>160</v>
      </c>
      <c r="G12" s="169"/>
    </row>
    <row r="13" spans="1:7" x14ac:dyDescent="0.25">
      <c r="A13" s="169" t="s">
        <v>111</v>
      </c>
      <c r="B13" s="169" t="s">
        <v>1355</v>
      </c>
      <c r="C13" s="169">
        <v>34</v>
      </c>
      <c r="D13" s="169">
        <v>172501713.30000001</v>
      </c>
      <c r="E13" s="169">
        <v>0</v>
      </c>
      <c r="F13" s="169" t="s">
        <v>160</v>
      </c>
      <c r="G13" s="169"/>
    </row>
    <row r="14" spans="1:7" x14ac:dyDescent="0.25">
      <c r="A14" s="169" t="s">
        <v>112</v>
      </c>
      <c r="B14" s="169" t="s">
        <v>1356</v>
      </c>
      <c r="C14" s="169">
        <v>34</v>
      </c>
      <c r="D14" s="169">
        <v>289120610.91000003</v>
      </c>
      <c r="E14" s="169">
        <v>0</v>
      </c>
      <c r="F14" s="169" t="s">
        <v>160</v>
      </c>
      <c r="G14" s="169"/>
    </row>
    <row r="15" spans="1:7" x14ac:dyDescent="0.25">
      <c r="A15" s="169" t="s">
        <v>113</v>
      </c>
      <c r="B15" s="169" t="s">
        <v>1357</v>
      </c>
      <c r="C15" s="169">
        <v>34</v>
      </c>
      <c r="D15" s="169">
        <v>207732478.69</v>
      </c>
      <c r="E15" s="169">
        <v>0</v>
      </c>
      <c r="F15" s="169" t="s">
        <v>160</v>
      </c>
      <c r="G15" s="169"/>
    </row>
    <row r="16" spans="1:7" x14ac:dyDescent="0.25">
      <c r="A16" s="169" t="s">
        <v>114</v>
      </c>
      <c r="B16" s="169" t="s">
        <v>1358</v>
      </c>
      <c r="C16" s="169">
        <v>34</v>
      </c>
      <c r="D16" s="169">
        <v>1910689708.75</v>
      </c>
      <c r="E16" s="169">
        <v>0</v>
      </c>
      <c r="F16" s="169" t="s">
        <v>160</v>
      </c>
      <c r="G16" s="169"/>
    </row>
    <row r="17" spans="1:7" x14ac:dyDescent="0.25">
      <c r="A17" s="169" t="s">
        <v>115</v>
      </c>
      <c r="B17" s="169" t="s">
        <v>1359</v>
      </c>
      <c r="C17" s="169">
        <v>34</v>
      </c>
      <c r="D17" s="169">
        <v>12886566013.01</v>
      </c>
      <c r="E17" s="169">
        <v>0</v>
      </c>
      <c r="F17" s="169" t="s">
        <v>160</v>
      </c>
      <c r="G17" s="169"/>
    </row>
    <row r="18" spans="1:7" x14ac:dyDescent="0.25">
      <c r="A18" s="169" t="s">
        <v>159</v>
      </c>
      <c r="B18" s="169" t="s">
        <v>160</v>
      </c>
      <c r="C18" s="169">
        <v>36</v>
      </c>
      <c r="D18" s="169">
        <v>15420966096.440001</v>
      </c>
      <c r="E18" s="169">
        <v>0</v>
      </c>
      <c r="F18" s="169" t="s">
        <v>160</v>
      </c>
    </row>
    <row r="19" spans="1:7" x14ac:dyDescent="0.25">
      <c r="A19" s="169" t="s">
        <v>172</v>
      </c>
      <c r="B19" s="169" t="s">
        <v>1294</v>
      </c>
      <c r="C19" s="169">
        <v>36</v>
      </c>
      <c r="D19" s="169">
        <v>3426649.83</v>
      </c>
      <c r="E19" s="169">
        <v>0</v>
      </c>
      <c r="F19" s="169" t="s">
        <v>160</v>
      </c>
    </row>
    <row r="20" spans="1:7" x14ac:dyDescent="0.25">
      <c r="A20" s="169" t="s">
        <v>183</v>
      </c>
      <c r="B20" s="169" t="s">
        <v>1288</v>
      </c>
      <c r="C20" s="169">
        <v>36</v>
      </c>
      <c r="D20" s="169">
        <v>74212979.049999997</v>
      </c>
      <c r="E20" s="169">
        <v>0</v>
      </c>
      <c r="F20" s="169" t="s">
        <v>160</v>
      </c>
    </row>
    <row r="21" spans="1:7" x14ac:dyDescent="0.25">
      <c r="A21" s="169" t="s">
        <v>165</v>
      </c>
      <c r="B21" s="169" t="s">
        <v>1286</v>
      </c>
      <c r="C21" s="169">
        <v>36</v>
      </c>
      <c r="D21" s="169">
        <v>234044133.44</v>
      </c>
      <c r="E21" s="169">
        <v>0</v>
      </c>
      <c r="F21" s="169" t="s">
        <v>160</v>
      </c>
    </row>
    <row r="22" spans="1:7" x14ac:dyDescent="0.25">
      <c r="A22" s="169" t="s">
        <v>479</v>
      </c>
      <c r="B22" s="169" t="s">
        <v>1360</v>
      </c>
      <c r="C22" s="169">
        <v>71</v>
      </c>
      <c r="D22" s="169">
        <v>12640936171.950001</v>
      </c>
      <c r="E22" s="169">
        <v>0</v>
      </c>
      <c r="F22" s="169" t="s">
        <v>160</v>
      </c>
    </row>
    <row r="23" spans="1:7" x14ac:dyDescent="0.25">
      <c r="A23" s="169" t="s">
        <v>481</v>
      </c>
      <c r="B23" s="169" t="s">
        <v>1361</v>
      </c>
      <c r="C23" s="169">
        <v>71</v>
      </c>
      <c r="D23" s="169">
        <v>3091713686.8099999</v>
      </c>
      <c r="E23" s="169">
        <v>0</v>
      </c>
      <c r="F23" s="169" t="s">
        <v>160</v>
      </c>
    </row>
    <row r="24" spans="1:7" x14ac:dyDescent="0.25">
      <c r="A24" s="169" t="s">
        <v>501</v>
      </c>
      <c r="B24" s="169" t="s">
        <v>1362</v>
      </c>
      <c r="C24" s="169">
        <v>72</v>
      </c>
      <c r="D24" s="169">
        <v>185665</v>
      </c>
      <c r="E24" s="169">
        <v>11795</v>
      </c>
      <c r="F24" s="169" t="s">
        <v>1363</v>
      </c>
    </row>
    <row r="25" spans="1:7" x14ac:dyDescent="0.25">
      <c r="A25" s="169" t="s">
        <v>503</v>
      </c>
      <c r="B25" s="169" t="s">
        <v>1362</v>
      </c>
      <c r="C25" s="169">
        <v>72</v>
      </c>
      <c r="D25" s="169">
        <v>312408</v>
      </c>
      <c r="E25" s="169">
        <v>16240</v>
      </c>
      <c r="F25" s="169" t="s">
        <v>1363</v>
      </c>
    </row>
    <row r="26" spans="1:7" x14ac:dyDescent="0.25">
      <c r="A26" s="169" t="s">
        <v>505</v>
      </c>
      <c r="B26" s="169" t="s">
        <v>1364</v>
      </c>
      <c r="C26" s="169">
        <v>72</v>
      </c>
      <c r="D26" s="169">
        <v>50751</v>
      </c>
      <c r="E26" s="169">
        <v>11868</v>
      </c>
      <c r="F26" s="169" t="s">
        <v>1363</v>
      </c>
    </row>
    <row r="27" spans="1:7" x14ac:dyDescent="0.25">
      <c r="A27" s="169" t="s">
        <v>512</v>
      </c>
      <c r="B27" s="169" t="s">
        <v>1365</v>
      </c>
      <c r="C27" s="169">
        <v>73</v>
      </c>
      <c r="D27" s="169">
        <v>0.24</v>
      </c>
      <c r="E27" s="169">
        <v>13.1</v>
      </c>
      <c r="F27" s="169" t="s">
        <v>1350</v>
      </c>
    </row>
    <row r="28" spans="1:7" x14ac:dyDescent="0.25">
      <c r="A28" s="169" t="s">
        <v>1366</v>
      </c>
      <c r="B28" s="169" t="s">
        <v>1365</v>
      </c>
      <c r="C28" s="169">
        <v>73</v>
      </c>
      <c r="D28" s="169">
        <v>2.57</v>
      </c>
      <c r="E28" s="169">
        <v>0</v>
      </c>
      <c r="F28" s="169" t="s">
        <v>1350</v>
      </c>
    </row>
    <row r="29" spans="1:7" x14ac:dyDescent="0.25">
      <c r="A29" s="169" t="s">
        <v>564</v>
      </c>
      <c r="B29" s="169" t="s">
        <v>1367</v>
      </c>
      <c r="C29" s="169">
        <v>74</v>
      </c>
      <c r="D29" s="169">
        <v>12.08</v>
      </c>
      <c r="E29" s="169">
        <v>8.11</v>
      </c>
      <c r="F29" s="169" t="s">
        <v>1350</v>
      </c>
    </row>
    <row r="30" spans="1:7" x14ac:dyDescent="0.25">
      <c r="A30" s="169" t="s">
        <v>572</v>
      </c>
      <c r="B30" s="169" t="s">
        <v>1368</v>
      </c>
      <c r="C30" s="169">
        <v>74</v>
      </c>
      <c r="D30" s="169">
        <v>87.42</v>
      </c>
      <c r="E30" s="169">
        <v>85.54</v>
      </c>
      <c r="F30" s="169" t="s">
        <v>1350</v>
      </c>
    </row>
    <row r="31" spans="1:7" x14ac:dyDescent="0.25">
      <c r="A31" s="169" t="s">
        <v>582</v>
      </c>
      <c r="B31" s="169" t="s">
        <v>1369</v>
      </c>
      <c r="C31" s="169">
        <v>74</v>
      </c>
      <c r="D31" s="169">
        <v>0.01</v>
      </c>
      <c r="E31" s="169">
        <v>0</v>
      </c>
      <c r="F31" s="169" t="s">
        <v>1350</v>
      </c>
    </row>
    <row r="32" spans="1:7" x14ac:dyDescent="0.25">
      <c r="A32" s="169" t="s">
        <v>583</v>
      </c>
      <c r="B32" s="169" t="s">
        <v>1370</v>
      </c>
      <c r="C32" s="169">
        <v>74</v>
      </c>
      <c r="D32" s="169">
        <v>0.48</v>
      </c>
      <c r="E32" s="169">
        <v>5.76</v>
      </c>
      <c r="F32" s="169" t="s">
        <v>1350</v>
      </c>
    </row>
    <row r="33" spans="1:6" x14ac:dyDescent="0.25">
      <c r="A33" s="169" t="s">
        <v>592</v>
      </c>
      <c r="B33" s="169" t="s">
        <v>1371</v>
      </c>
      <c r="C33" s="169">
        <v>74</v>
      </c>
      <c r="D33" s="169">
        <v>0</v>
      </c>
      <c r="E33" s="169">
        <v>0.57999999999999996</v>
      </c>
      <c r="F33" s="169" t="s">
        <v>1350</v>
      </c>
    </row>
    <row r="34" spans="1:6" x14ac:dyDescent="0.25">
      <c r="A34" s="169" t="s">
        <v>603</v>
      </c>
      <c r="B34" s="169" t="s">
        <v>1372</v>
      </c>
      <c r="C34" s="169">
        <v>75</v>
      </c>
      <c r="D34" s="169">
        <v>544787379.92999995</v>
      </c>
      <c r="E34" s="169">
        <v>116050637.11</v>
      </c>
      <c r="F34" s="169" t="s">
        <v>160</v>
      </c>
    </row>
    <row r="35" spans="1:6" x14ac:dyDescent="0.25">
      <c r="A35" s="169" t="s">
        <v>612</v>
      </c>
      <c r="B35" s="169" t="s">
        <v>1373</v>
      </c>
      <c r="C35" s="169">
        <v>75</v>
      </c>
      <c r="D35" s="169">
        <v>1027222573.2</v>
      </c>
      <c r="E35" s="169">
        <v>122170567.11</v>
      </c>
      <c r="F35" s="169" t="s">
        <v>160</v>
      </c>
    </row>
    <row r="36" spans="1:6" x14ac:dyDescent="0.25">
      <c r="A36" s="169" t="s">
        <v>613</v>
      </c>
      <c r="B36" s="169" t="s">
        <v>1374</v>
      </c>
      <c r="C36" s="169">
        <v>75</v>
      </c>
      <c r="D36" s="169">
        <v>468822.25</v>
      </c>
      <c r="E36" s="169">
        <v>0</v>
      </c>
      <c r="F36" s="169" t="s">
        <v>160</v>
      </c>
    </row>
    <row r="37" spans="1:6" x14ac:dyDescent="0.25">
      <c r="A37" s="169" t="s">
        <v>614</v>
      </c>
      <c r="B37" s="169" t="s">
        <v>1375</v>
      </c>
      <c r="C37" s="169">
        <v>75</v>
      </c>
      <c r="D37" s="169">
        <v>202982658.78</v>
      </c>
      <c r="E37" s="169">
        <v>26247170.100000001</v>
      </c>
      <c r="F37" s="169" t="s">
        <v>160</v>
      </c>
    </row>
    <row r="38" spans="1:6" x14ac:dyDescent="0.25">
      <c r="A38" s="169" t="s">
        <v>615</v>
      </c>
      <c r="B38" s="169" t="s">
        <v>1376</v>
      </c>
      <c r="C38" s="169">
        <v>75</v>
      </c>
      <c r="D38" s="169">
        <v>5587216161.25</v>
      </c>
      <c r="E38" s="169">
        <v>968483385.80999994</v>
      </c>
      <c r="F38" s="169" t="s">
        <v>160</v>
      </c>
    </row>
    <row r="39" spans="1:6" x14ac:dyDescent="0.25">
      <c r="A39" s="169" t="s">
        <v>616</v>
      </c>
      <c r="B39" s="169" t="s">
        <v>1377</v>
      </c>
      <c r="C39" s="169">
        <v>75</v>
      </c>
      <c r="D39" s="169">
        <v>35154680.090000004</v>
      </c>
      <c r="E39" s="169">
        <v>6554749.7300000004</v>
      </c>
      <c r="F39" s="169" t="s">
        <v>160</v>
      </c>
    </row>
    <row r="40" spans="1:6" x14ac:dyDescent="0.25">
      <c r="A40" s="169" t="s">
        <v>617</v>
      </c>
      <c r="B40" s="169" t="s">
        <v>1378</v>
      </c>
      <c r="C40" s="169">
        <v>75</v>
      </c>
      <c r="D40" s="169">
        <v>1371888723.3599999</v>
      </c>
      <c r="E40" s="169">
        <v>819074321.63</v>
      </c>
      <c r="F40" s="169" t="s">
        <v>160</v>
      </c>
    </row>
    <row r="41" spans="1:6" x14ac:dyDescent="0.25">
      <c r="A41" s="169" t="s">
        <v>618</v>
      </c>
      <c r="B41" s="169" t="s">
        <v>1379</v>
      </c>
      <c r="C41" s="169">
        <v>75</v>
      </c>
      <c r="D41" s="169">
        <v>382997.99</v>
      </c>
      <c r="E41" s="169">
        <v>0</v>
      </c>
      <c r="F41" s="169" t="s">
        <v>160</v>
      </c>
    </row>
    <row r="42" spans="1:6" x14ac:dyDescent="0.25">
      <c r="A42" s="169" t="s">
        <v>619</v>
      </c>
      <c r="B42" s="169" t="s">
        <v>1380</v>
      </c>
      <c r="C42" s="169">
        <v>75</v>
      </c>
      <c r="D42" s="169">
        <v>84490578.950000003</v>
      </c>
      <c r="E42" s="169">
        <v>42900787.07</v>
      </c>
      <c r="F42" s="169" t="s">
        <v>160</v>
      </c>
    </row>
    <row r="43" spans="1:6" x14ac:dyDescent="0.25">
      <c r="A43" s="169" t="s">
        <v>620</v>
      </c>
      <c r="B43" s="169" t="s">
        <v>1381</v>
      </c>
      <c r="C43" s="169">
        <v>75</v>
      </c>
      <c r="D43" s="169">
        <v>25069506.190000001</v>
      </c>
      <c r="E43" s="169">
        <v>11606599.43</v>
      </c>
      <c r="F43" s="169" t="s">
        <v>160</v>
      </c>
    </row>
    <row r="44" spans="1:6" x14ac:dyDescent="0.25">
      <c r="A44" s="169" t="s">
        <v>621</v>
      </c>
      <c r="B44" s="169" t="s">
        <v>1382</v>
      </c>
      <c r="C44" s="169">
        <v>75</v>
      </c>
      <c r="D44" s="169">
        <v>675957835.75</v>
      </c>
      <c r="E44" s="169">
        <v>128590946.40000001</v>
      </c>
      <c r="F44" s="169" t="s">
        <v>160</v>
      </c>
    </row>
    <row r="45" spans="1:6" x14ac:dyDescent="0.25">
      <c r="A45" s="169" t="s">
        <v>604</v>
      </c>
      <c r="B45" s="169" t="s">
        <v>1383</v>
      </c>
      <c r="C45" s="169">
        <v>75</v>
      </c>
      <c r="D45" s="169">
        <v>100669562.51000001</v>
      </c>
      <c r="E45" s="169">
        <v>25932842.48</v>
      </c>
      <c r="F45" s="169" t="s">
        <v>160</v>
      </c>
    </row>
    <row r="46" spans="1:6" x14ac:dyDescent="0.25">
      <c r="A46" s="169" t="s">
        <v>622</v>
      </c>
      <c r="B46" s="169" t="s">
        <v>1384</v>
      </c>
      <c r="C46" s="169">
        <v>75</v>
      </c>
      <c r="D46" s="169">
        <v>1527421226.29</v>
      </c>
      <c r="E46" s="169">
        <v>250601354.16</v>
      </c>
      <c r="F46" s="169" t="s">
        <v>160</v>
      </c>
    </row>
    <row r="47" spans="1:6" x14ac:dyDescent="0.25">
      <c r="A47" s="169" t="s">
        <v>623</v>
      </c>
      <c r="B47" s="169" t="s">
        <v>1385</v>
      </c>
      <c r="C47" s="169">
        <v>75</v>
      </c>
      <c r="D47" s="169">
        <v>61270486.329999998</v>
      </c>
      <c r="E47" s="169">
        <v>178227134.96000001</v>
      </c>
      <c r="F47" s="169" t="s">
        <v>160</v>
      </c>
    </row>
    <row r="48" spans="1:6" x14ac:dyDescent="0.25">
      <c r="A48" s="169" t="s">
        <v>625</v>
      </c>
      <c r="B48" s="169" t="s">
        <v>1386</v>
      </c>
      <c r="C48" s="169">
        <v>75</v>
      </c>
      <c r="D48" s="169">
        <v>834810.51</v>
      </c>
      <c r="E48" s="169">
        <v>0</v>
      </c>
      <c r="F48" s="169" t="s">
        <v>160</v>
      </c>
    </row>
    <row r="49" spans="1:6" x14ac:dyDescent="0.25">
      <c r="A49" s="169" t="s">
        <v>626</v>
      </c>
      <c r="B49" s="169" t="s">
        <v>1387</v>
      </c>
      <c r="C49" s="169">
        <v>75</v>
      </c>
      <c r="D49" s="169">
        <v>197945.14</v>
      </c>
      <c r="E49" s="169">
        <v>18086475.789999999</v>
      </c>
      <c r="F49" s="169" t="s">
        <v>160</v>
      </c>
    </row>
    <row r="50" spans="1:6" x14ac:dyDescent="0.25">
      <c r="A50" s="169" t="s">
        <v>605</v>
      </c>
      <c r="B50" s="169" t="s">
        <v>1388</v>
      </c>
      <c r="C50" s="169">
        <v>75</v>
      </c>
      <c r="D50" s="169">
        <v>184767075.40000001</v>
      </c>
      <c r="E50" s="169">
        <v>59745307.340000004</v>
      </c>
      <c r="F50" s="169" t="s">
        <v>160</v>
      </c>
    </row>
    <row r="51" spans="1:6" x14ac:dyDescent="0.25">
      <c r="A51" s="169" t="s">
        <v>606</v>
      </c>
      <c r="B51" s="169" t="s">
        <v>1389</v>
      </c>
      <c r="C51" s="169">
        <v>75</v>
      </c>
      <c r="D51" s="169">
        <v>136633787.91999999</v>
      </c>
      <c r="E51" s="169">
        <v>59924398.009999998</v>
      </c>
      <c r="F51" s="169" t="s">
        <v>160</v>
      </c>
    </row>
    <row r="52" spans="1:6" x14ac:dyDescent="0.25">
      <c r="A52" s="169" t="s">
        <v>607</v>
      </c>
      <c r="B52" s="169" t="s">
        <v>1390</v>
      </c>
      <c r="C52" s="169">
        <v>75</v>
      </c>
      <c r="D52" s="169">
        <v>158817923.13999999</v>
      </c>
      <c r="E52" s="169">
        <v>63710929.93</v>
      </c>
      <c r="F52" s="169" t="s">
        <v>160</v>
      </c>
    </row>
    <row r="53" spans="1:6" x14ac:dyDescent="0.25">
      <c r="A53" s="169" t="s">
        <v>608</v>
      </c>
      <c r="B53" s="169" t="s">
        <v>1391</v>
      </c>
      <c r="C53" s="169">
        <v>75</v>
      </c>
      <c r="D53" s="169">
        <v>227212968.83000001</v>
      </c>
      <c r="E53" s="169">
        <v>61970346.350000001</v>
      </c>
      <c r="F53" s="169" t="s">
        <v>160</v>
      </c>
    </row>
    <row r="54" spans="1:6" x14ac:dyDescent="0.25">
      <c r="A54" s="169" t="s">
        <v>609</v>
      </c>
      <c r="B54" s="169" t="s">
        <v>1392</v>
      </c>
      <c r="C54" s="169">
        <v>75</v>
      </c>
      <c r="D54" s="169">
        <v>54777294.030000001</v>
      </c>
      <c r="E54" s="169">
        <v>6559067.5199999996</v>
      </c>
      <c r="F54" s="169" t="s">
        <v>160</v>
      </c>
    </row>
    <row r="55" spans="1:6" x14ac:dyDescent="0.25">
      <c r="A55" s="169" t="s">
        <v>610</v>
      </c>
      <c r="B55" s="169" t="s">
        <v>1393</v>
      </c>
      <c r="C55" s="169">
        <v>75</v>
      </c>
      <c r="D55" s="169">
        <v>127855376.66</v>
      </c>
      <c r="E55" s="169">
        <v>16452845.869999999</v>
      </c>
      <c r="F55" s="169" t="s">
        <v>160</v>
      </c>
    </row>
    <row r="56" spans="1:6" x14ac:dyDescent="0.25">
      <c r="A56" s="169" t="s">
        <v>611</v>
      </c>
      <c r="B56" s="169" t="s">
        <v>1394</v>
      </c>
      <c r="C56" s="169">
        <v>75</v>
      </c>
      <c r="D56" s="169">
        <v>504855797.44999999</v>
      </c>
      <c r="E56" s="169">
        <v>108823820.01000001</v>
      </c>
      <c r="F56" s="169" t="s">
        <v>160</v>
      </c>
    </row>
    <row r="57" spans="1:6" x14ac:dyDescent="0.25">
      <c r="A57" s="169" t="s">
        <v>635</v>
      </c>
      <c r="B57" s="169" t="s">
        <v>1395</v>
      </c>
      <c r="C57" s="169">
        <v>76</v>
      </c>
      <c r="D57" s="169">
        <v>1.96</v>
      </c>
      <c r="E57" s="169">
        <v>10.11</v>
      </c>
      <c r="F57" s="169" t="s">
        <v>1350</v>
      </c>
    </row>
    <row r="58" spans="1:6" x14ac:dyDescent="0.25">
      <c r="A58" s="169" t="s">
        <v>637</v>
      </c>
      <c r="B58" s="169" t="s">
        <v>1396</v>
      </c>
      <c r="C58" s="169">
        <v>76</v>
      </c>
      <c r="D58" s="169">
        <v>98.04</v>
      </c>
      <c r="E58" s="169">
        <v>89.89</v>
      </c>
      <c r="F58" s="169" t="s">
        <v>1350</v>
      </c>
    </row>
    <row r="59" spans="1:6" x14ac:dyDescent="0.25">
      <c r="A59" s="169" t="s">
        <v>647</v>
      </c>
      <c r="B59" s="169" t="s">
        <v>1397</v>
      </c>
      <c r="C59" s="169">
        <v>77</v>
      </c>
      <c r="D59" s="169">
        <v>0.22</v>
      </c>
      <c r="E59" s="169">
        <v>22.4</v>
      </c>
      <c r="F59" s="169" t="s">
        <v>1350</v>
      </c>
    </row>
    <row r="60" spans="1:6" x14ac:dyDescent="0.25">
      <c r="A60" s="169" t="s">
        <v>649</v>
      </c>
      <c r="B60" s="169" t="s">
        <v>1398</v>
      </c>
      <c r="C60" s="169">
        <v>77</v>
      </c>
      <c r="D60" s="169">
        <v>85.2</v>
      </c>
      <c r="E60" s="169">
        <v>47.57</v>
      </c>
      <c r="F60" s="169" t="s">
        <v>1350</v>
      </c>
    </row>
    <row r="61" spans="1:6" x14ac:dyDescent="0.25">
      <c r="A61" s="169" t="s">
        <v>651</v>
      </c>
      <c r="B61" s="169" t="s">
        <v>1399</v>
      </c>
      <c r="C61" s="169">
        <v>77</v>
      </c>
      <c r="D61" s="169">
        <v>14.58</v>
      </c>
      <c r="E61" s="169">
        <v>30.02</v>
      </c>
      <c r="F61" s="169" t="s">
        <v>1350</v>
      </c>
    </row>
    <row r="62" spans="1:6" x14ac:dyDescent="0.25">
      <c r="A62" s="169" t="s">
        <v>659</v>
      </c>
      <c r="B62" s="169" t="s">
        <v>1400</v>
      </c>
      <c r="C62" s="169">
        <v>78</v>
      </c>
      <c r="D62" s="169">
        <v>5.23</v>
      </c>
      <c r="E62" s="169">
        <v>21.59</v>
      </c>
      <c r="F62" s="169" t="s">
        <v>1350</v>
      </c>
    </row>
    <row r="63" spans="1:6" x14ac:dyDescent="0.25">
      <c r="A63" s="169" t="s">
        <v>661</v>
      </c>
      <c r="B63" s="169" t="s">
        <v>1401</v>
      </c>
      <c r="C63" s="169">
        <v>78</v>
      </c>
      <c r="D63" s="169">
        <v>6.75</v>
      </c>
      <c r="E63" s="169">
        <v>21.77</v>
      </c>
      <c r="F63" s="169" t="s">
        <v>1350</v>
      </c>
    </row>
    <row r="64" spans="1:6" x14ac:dyDescent="0.25">
      <c r="A64" s="169" t="s">
        <v>663</v>
      </c>
      <c r="B64" s="169" t="s">
        <v>1402</v>
      </c>
      <c r="C64" s="169">
        <v>78</v>
      </c>
      <c r="D64" s="169">
        <v>7.69</v>
      </c>
      <c r="E64" s="169">
        <v>15.02</v>
      </c>
      <c r="F64" s="169" t="s">
        <v>1350</v>
      </c>
    </row>
    <row r="65" spans="1:6" x14ac:dyDescent="0.25">
      <c r="A65" s="169" t="s">
        <v>665</v>
      </c>
      <c r="B65" s="169" t="s">
        <v>1403</v>
      </c>
      <c r="C65" s="169">
        <v>78</v>
      </c>
      <c r="D65" s="169">
        <v>9.81</v>
      </c>
      <c r="E65" s="169">
        <v>18.28</v>
      </c>
      <c r="F65" s="169" t="s">
        <v>1350</v>
      </c>
    </row>
    <row r="66" spans="1:6" x14ac:dyDescent="0.25">
      <c r="A66" s="169" t="s">
        <v>667</v>
      </c>
      <c r="B66" s="169" t="s">
        <v>1404</v>
      </c>
      <c r="C66" s="169">
        <v>78</v>
      </c>
      <c r="D66" s="169">
        <v>70.52</v>
      </c>
      <c r="E66" s="169">
        <v>23.34</v>
      </c>
      <c r="F66" s="169" t="s">
        <v>1350</v>
      </c>
    </row>
    <row r="67" spans="1:6" x14ac:dyDescent="0.25">
      <c r="A67" s="169" t="s">
        <v>674</v>
      </c>
      <c r="B67" s="169" t="s">
        <v>1405</v>
      </c>
      <c r="C67" s="169">
        <v>79</v>
      </c>
      <c r="D67" s="169">
        <v>1.71</v>
      </c>
      <c r="E67" s="169">
        <v>3.34</v>
      </c>
      <c r="F67" s="169" t="s">
        <v>1350</v>
      </c>
    </row>
    <row r="68" spans="1:6" x14ac:dyDescent="0.25">
      <c r="A68" s="169" t="s">
        <v>687</v>
      </c>
      <c r="B68" s="169" t="s">
        <v>1406</v>
      </c>
      <c r="C68" s="169">
        <v>710</v>
      </c>
      <c r="D68" s="169">
        <v>6047732614.7600002</v>
      </c>
      <c r="E68" s="169">
        <v>145283</v>
      </c>
      <c r="F68" s="169" t="s">
        <v>1407</v>
      </c>
    </row>
    <row r="69" spans="1:6" x14ac:dyDescent="0.25">
      <c r="A69" s="169" t="s">
        <v>688</v>
      </c>
      <c r="B69" s="169" t="s">
        <v>1408</v>
      </c>
      <c r="C69" s="169">
        <v>710</v>
      </c>
      <c r="D69" s="169">
        <v>4478812524.5200005</v>
      </c>
      <c r="E69" s="169">
        <v>33277</v>
      </c>
      <c r="F69" s="169" t="s">
        <v>1407</v>
      </c>
    </row>
    <row r="70" spans="1:6" x14ac:dyDescent="0.25">
      <c r="A70" s="169" t="s">
        <v>689</v>
      </c>
      <c r="B70" s="169" t="s">
        <v>1409</v>
      </c>
      <c r="C70" s="169">
        <v>710</v>
      </c>
      <c r="D70" s="169">
        <v>1219385643.73</v>
      </c>
      <c r="E70" s="169">
        <v>5141</v>
      </c>
      <c r="F70" s="169" t="s">
        <v>1407</v>
      </c>
    </row>
    <row r="71" spans="1:6" x14ac:dyDescent="0.25">
      <c r="A71" s="169" t="s">
        <v>690</v>
      </c>
      <c r="B71" s="169" t="s">
        <v>1410</v>
      </c>
      <c r="C71" s="169">
        <v>710</v>
      </c>
      <c r="D71" s="169">
        <v>555985576.12</v>
      </c>
      <c r="E71" s="169">
        <v>1523</v>
      </c>
      <c r="F71" s="169" t="s">
        <v>1407</v>
      </c>
    </row>
    <row r="72" spans="1:6" x14ac:dyDescent="0.25">
      <c r="A72" s="169" t="s">
        <v>691</v>
      </c>
      <c r="B72" s="169" t="s">
        <v>1411</v>
      </c>
      <c r="C72" s="169">
        <v>710</v>
      </c>
      <c r="D72" s="169">
        <v>246689096.30000001</v>
      </c>
      <c r="E72" s="169">
        <v>378</v>
      </c>
      <c r="F72" s="169" t="s">
        <v>1407</v>
      </c>
    </row>
    <row r="73" spans="1:6" x14ac:dyDescent="0.25">
      <c r="A73" s="169" t="s">
        <v>692</v>
      </c>
      <c r="B73" s="169" t="s">
        <v>1412</v>
      </c>
      <c r="C73" s="169">
        <v>710</v>
      </c>
      <c r="D73" s="169">
        <v>92330716.519999996</v>
      </c>
      <c r="E73" s="169">
        <v>63</v>
      </c>
      <c r="F73" s="169" t="s">
        <v>1407</v>
      </c>
    </row>
    <row r="74" spans="1:6" x14ac:dyDescent="0.25">
      <c r="A74" s="169" t="s">
        <v>713</v>
      </c>
      <c r="B74" s="169" t="s">
        <v>1413</v>
      </c>
      <c r="C74" s="169">
        <v>711</v>
      </c>
      <c r="D74" s="169">
        <v>54.718499999999999</v>
      </c>
      <c r="E74" s="169">
        <v>0</v>
      </c>
      <c r="F74" s="169" t="s">
        <v>160</v>
      </c>
    </row>
    <row r="75" spans="1:6" x14ac:dyDescent="0.25">
      <c r="A75" s="169" t="s">
        <v>716</v>
      </c>
      <c r="B75" s="169" t="s">
        <v>1414</v>
      </c>
      <c r="C75" s="169">
        <v>711</v>
      </c>
      <c r="D75" s="169">
        <v>3418070430.48</v>
      </c>
      <c r="E75" s="169">
        <v>92721</v>
      </c>
      <c r="F75" s="169" t="s">
        <v>1415</v>
      </c>
    </row>
    <row r="76" spans="1:6" x14ac:dyDescent="0.25">
      <c r="A76" s="169" t="s">
        <v>718</v>
      </c>
      <c r="B76" s="169" t="s">
        <v>1416</v>
      </c>
      <c r="C76" s="169">
        <v>711</v>
      </c>
      <c r="D76" s="169">
        <v>2024083418.77</v>
      </c>
      <c r="E76" s="169">
        <v>25909</v>
      </c>
      <c r="F76" s="169" t="s">
        <v>1415</v>
      </c>
    </row>
    <row r="77" spans="1:6" x14ac:dyDescent="0.25">
      <c r="A77" s="169" t="s">
        <v>720</v>
      </c>
      <c r="B77" s="169" t="s">
        <v>1417</v>
      </c>
      <c r="C77" s="169">
        <v>711</v>
      </c>
      <c r="D77" s="169">
        <v>2351536341.4000001</v>
      </c>
      <c r="E77" s="169">
        <v>25372</v>
      </c>
      <c r="F77" s="169" t="s">
        <v>1415</v>
      </c>
    </row>
    <row r="78" spans="1:6" x14ac:dyDescent="0.25">
      <c r="A78" s="169" t="s">
        <v>722</v>
      </c>
      <c r="B78" s="169" t="s">
        <v>1418</v>
      </c>
      <c r="C78" s="169">
        <v>711</v>
      </c>
      <c r="D78" s="169">
        <v>2102557110.8199999</v>
      </c>
      <c r="E78" s="169">
        <v>19871</v>
      </c>
      <c r="F78" s="169" t="s">
        <v>1415</v>
      </c>
    </row>
    <row r="79" spans="1:6" x14ac:dyDescent="0.25">
      <c r="A79" s="169" t="s">
        <v>724</v>
      </c>
      <c r="B79" s="169" t="s">
        <v>1419</v>
      </c>
      <c r="C79" s="169">
        <v>711</v>
      </c>
      <c r="D79" s="169">
        <v>1473462510.1199999</v>
      </c>
      <c r="E79" s="169">
        <v>12301</v>
      </c>
      <c r="F79" s="169" t="s">
        <v>1415</v>
      </c>
    </row>
    <row r="80" spans="1:6" x14ac:dyDescent="0.25">
      <c r="A80" s="169" t="s">
        <v>726</v>
      </c>
      <c r="B80" s="169" t="s">
        <v>1420</v>
      </c>
      <c r="C80" s="169">
        <v>711</v>
      </c>
      <c r="D80" s="169">
        <v>663908276.87</v>
      </c>
      <c r="E80" s="169">
        <v>4864</v>
      </c>
      <c r="F80" s="169" t="s">
        <v>1415</v>
      </c>
    </row>
    <row r="81" spans="1:6" x14ac:dyDescent="0.25">
      <c r="A81" s="169" t="s">
        <v>728</v>
      </c>
      <c r="B81" s="169" t="s">
        <v>1421</v>
      </c>
      <c r="C81" s="169">
        <v>711</v>
      </c>
      <c r="D81" s="169">
        <v>220112632.22999999</v>
      </c>
      <c r="E81" s="169">
        <v>1708</v>
      </c>
      <c r="F81" s="169" t="s">
        <v>1415</v>
      </c>
    </row>
    <row r="82" spans="1:6" x14ac:dyDescent="0.25">
      <c r="A82" s="169" t="s">
        <v>730</v>
      </c>
      <c r="B82" s="169" t="s">
        <v>1422</v>
      </c>
      <c r="C82" s="169">
        <v>711</v>
      </c>
      <c r="D82" s="169">
        <v>387205451.25999999</v>
      </c>
      <c r="E82" s="169">
        <v>2919</v>
      </c>
      <c r="F82" s="169" t="s">
        <v>1415</v>
      </c>
    </row>
    <row r="83" spans="1:6" x14ac:dyDescent="0.25">
      <c r="A83" s="169" t="s">
        <v>769</v>
      </c>
      <c r="B83" s="169" t="s">
        <v>1423</v>
      </c>
      <c r="C83" s="169">
        <v>713</v>
      </c>
      <c r="D83" s="169">
        <v>79.459999999999994</v>
      </c>
      <c r="E83" s="169">
        <v>0</v>
      </c>
      <c r="F83" s="169" t="s">
        <v>1350</v>
      </c>
    </row>
    <row r="84" spans="1:6" x14ac:dyDescent="0.25">
      <c r="A84" s="169" t="s">
        <v>771</v>
      </c>
      <c r="B84" s="169" t="s">
        <v>1424</v>
      </c>
      <c r="C84" s="169">
        <v>713</v>
      </c>
      <c r="D84" s="169">
        <v>6.43</v>
      </c>
      <c r="E84" s="169">
        <v>0</v>
      </c>
      <c r="F84" s="169" t="s">
        <v>1350</v>
      </c>
    </row>
    <row r="85" spans="1:6" x14ac:dyDescent="0.25">
      <c r="A85" s="169" t="s">
        <v>1137</v>
      </c>
      <c r="B85" s="169" t="s">
        <v>1425</v>
      </c>
      <c r="C85" s="169">
        <v>713</v>
      </c>
      <c r="D85" s="169">
        <v>14.11</v>
      </c>
      <c r="E85" s="169">
        <v>0</v>
      </c>
      <c r="F85" s="169" t="s">
        <v>1350</v>
      </c>
    </row>
    <row r="86" spans="1:6" x14ac:dyDescent="0.25">
      <c r="A86" s="169" t="s">
        <v>7</v>
      </c>
      <c r="B86" s="169" t="s">
        <v>1426</v>
      </c>
      <c r="C86" s="169">
        <v>714</v>
      </c>
      <c r="D86" s="169">
        <v>95.77</v>
      </c>
      <c r="E86" s="169">
        <v>0</v>
      </c>
      <c r="F86" s="169" t="s">
        <v>1350</v>
      </c>
    </row>
    <row r="87" spans="1:6" x14ac:dyDescent="0.25">
      <c r="A87" s="169" t="s">
        <v>793</v>
      </c>
      <c r="B87" s="169" t="s">
        <v>1427</v>
      </c>
      <c r="C87" s="169">
        <v>714</v>
      </c>
      <c r="D87" s="169">
        <v>4.2300000000000004</v>
      </c>
      <c r="E87" s="169">
        <v>0</v>
      </c>
      <c r="F87" s="169" t="s">
        <v>1350</v>
      </c>
    </row>
    <row r="88" spans="1:6" x14ac:dyDescent="0.25">
      <c r="A88" s="169" t="s">
        <v>805</v>
      </c>
      <c r="B88" s="169" t="s">
        <v>1406</v>
      </c>
      <c r="C88" s="169">
        <v>715</v>
      </c>
      <c r="D88" s="169">
        <v>321901945.91000003</v>
      </c>
      <c r="E88" s="169">
        <v>7501</v>
      </c>
      <c r="F88" s="169" t="s">
        <v>1407</v>
      </c>
    </row>
    <row r="89" spans="1:6" x14ac:dyDescent="0.25">
      <c r="A89" s="169" t="s">
        <v>806</v>
      </c>
      <c r="B89" s="169" t="s">
        <v>1408</v>
      </c>
      <c r="C89" s="169">
        <v>715</v>
      </c>
      <c r="D89" s="169">
        <v>305899525.16000003</v>
      </c>
      <c r="E89" s="169">
        <v>2173</v>
      </c>
      <c r="F89" s="169" t="s">
        <v>1407</v>
      </c>
    </row>
    <row r="90" spans="1:6" x14ac:dyDescent="0.25">
      <c r="A90" s="169" t="s">
        <v>807</v>
      </c>
      <c r="B90" s="169" t="s">
        <v>1409</v>
      </c>
      <c r="C90" s="169">
        <v>715</v>
      </c>
      <c r="D90" s="169">
        <v>170359271.44</v>
      </c>
      <c r="E90" s="169">
        <v>696</v>
      </c>
      <c r="F90" s="169" t="s">
        <v>1407</v>
      </c>
    </row>
    <row r="91" spans="1:6" x14ac:dyDescent="0.25">
      <c r="A91" s="169" t="s">
        <v>808</v>
      </c>
      <c r="B91" s="169" t="s">
        <v>1410</v>
      </c>
      <c r="C91" s="169">
        <v>715</v>
      </c>
      <c r="D91" s="169">
        <v>218968662.94</v>
      </c>
      <c r="E91" s="169">
        <v>570</v>
      </c>
      <c r="F91" s="169" t="s">
        <v>1407</v>
      </c>
    </row>
    <row r="92" spans="1:6" x14ac:dyDescent="0.25">
      <c r="A92" s="169" t="s">
        <v>809</v>
      </c>
      <c r="B92" s="169" t="s">
        <v>1411</v>
      </c>
      <c r="C92" s="169">
        <v>715</v>
      </c>
      <c r="D92" s="169">
        <v>295376512.56999999</v>
      </c>
      <c r="E92" s="169">
        <v>419</v>
      </c>
      <c r="F92" s="169" t="s">
        <v>1407</v>
      </c>
    </row>
    <row r="93" spans="1:6" x14ac:dyDescent="0.25">
      <c r="A93" s="169" t="s">
        <v>810</v>
      </c>
      <c r="B93" s="169" t="s">
        <v>1412</v>
      </c>
      <c r="C93" s="169">
        <v>715</v>
      </c>
      <c r="D93" s="169">
        <v>1779207768.79</v>
      </c>
      <c r="E93" s="169">
        <v>436</v>
      </c>
      <c r="F93" s="169" t="s">
        <v>1407</v>
      </c>
    </row>
    <row r="94" spans="1:6" x14ac:dyDescent="0.25">
      <c r="A94" s="169" t="s">
        <v>831</v>
      </c>
      <c r="B94" s="169" t="s">
        <v>1428</v>
      </c>
      <c r="C94" s="169">
        <v>716</v>
      </c>
      <c r="D94" s="169">
        <v>53.588700000000003</v>
      </c>
      <c r="E94" s="169">
        <v>0</v>
      </c>
      <c r="F94" s="169" t="s">
        <v>160</v>
      </c>
    </row>
    <row r="95" spans="1:6" x14ac:dyDescent="0.25">
      <c r="A95" s="169" t="s">
        <v>832</v>
      </c>
      <c r="B95" s="169" t="s">
        <v>1429</v>
      </c>
      <c r="C95" s="169">
        <v>716</v>
      </c>
      <c r="D95" s="169">
        <v>919299910.65999997</v>
      </c>
      <c r="E95" s="169">
        <v>6529</v>
      </c>
      <c r="F95" s="169" t="s">
        <v>1407</v>
      </c>
    </row>
    <row r="96" spans="1:6" x14ac:dyDescent="0.25">
      <c r="A96" s="169" t="s">
        <v>833</v>
      </c>
      <c r="B96" s="169" t="s">
        <v>1430</v>
      </c>
      <c r="C96" s="169">
        <v>716</v>
      </c>
      <c r="D96" s="169">
        <v>577101628.99000001</v>
      </c>
      <c r="E96" s="169">
        <v>1776</v>
      </c>
      <c r="F96" s="169" t="s">
        <v>1407</v>
      </c>
    </row>
    <row r="97" spans="1:6" x14ac:dyDescent="0.25">
      <c r="A97" s="169" t="s">
        <v>834</v>
      </c>
      <c r="B97" s="169" t="s">
        <v>1431</v>
      </c>
      <c r="C97" s="169">
        <v>716</v>
      </c>
      <c r="D97" s="169">
        <v>534173056.23000002</v>
      </c>
      <c r="E97" s="169">
        <v>1290</v>
      </c>
      <c r="F97" s="169" t="s">
        <v>1407</v>
      </c>
    </row>
    <row r="98" spans="1:6" x14ac:dyDescent="0.25">
      <c r="A98" s="169" t="s">
        <v>835</v>
      </c>
      <c r="B98" s="169" t="s">
        <v>1432</v>
      </c>
      <c r="C98" s="169">
        <v>716</v>
      </c>
      <c r="D98" s="169">
        <v>480979432.99000001</v>
      </c>
      <c r="E98" s="169">
        <v>856</v>
      </c>
      <c r="F98" s="169" t="s">
        <v>1407</v>
      </c>
    </row>
    <row r="99" spans="1:6" x14ac:dyDescent="0.25">
      <c r="A99" s="169" t="s">
        <v>836</v>
      </c>
      <c r="B99" s="169" t="s">
        <v>1433</v>
      </c>
      <c r="C99" s="169">
        <v>716</v>
      </c>
      <c r="D99" s="169">
        <v>258333113.30000001</v>
      </c>
      <c r="E99" s="169">
        <v>685</v>
      </c>
      <c r="F99" s="169" t="s">
        <v>1407</v>
      </c>
    </row>
    <row r="100" spans="1:6" x14ac:dyDescent="0.25">
      <c r="A100" s="169" t="s">
        <v>837</v>
      </c>
      <c r="B100" s="169" t="s">
        <v>1434</v>
      </c>
      <c r="C100" s="169">
        <v>716</v>
      </c>
      <c r="D100" s="169">
        <v>113367956.54000001</v>
      </c>
      <c r="E100" s="169">
        <v>249</v>
      </c>
      <c r="F100" s="169" t="s">
        <v>1407</v>
      </c>
    </row>
    <row r="101" spans="1:6" x14ac:dyDescent="0.25">
      <c r="A101" s="169" t="s">
        <v>838</v>
      </c>
      <c r="B101" s="169" t="s">
        <v>1435</v>
      </c>
      <c r="C101" s="169">
        <v>716</v>
      </c>
      <c r="D101" s="169">
        <v>56557069.289999999</v>
      </c>
      <c r="E101" s="169">
        <v>140</v>
      </c>
      <c r="F101" s="169" t="s">
        <v>1407</v>
      </c>
    </row>
    <row r="102" spans="1:6" x14ac:dyDescent="0.25">
      <c r="A102" s="169" t="s">
        <v>839</v>
      </c>
      <c r="B102" s="169" t="s">
        <v>1436</v>
      </c>
      <c r="C102" s="169">
        <v>716</v>
      </c>
      <c r="D102" s="169">
        <v>151901518.81</v>
      </c>
      <c r="E102" s="169">
        <v>270</v>
      </c>
      <c r="F102" s="169" t="s">
        <v>1407</v>
      </c>
    </row>
    <row r="103" spans="1:6" x14ac:dyDescent="0.25">
      <c r="A103" s="169" t="s">
        <v>872</v>
      </c>
      <c r="B103" s="169" t="s">
        <v>1437</v>
      </c>
      <c r="C103" s="169">
        <v>718</v>
      </c>
      <c r="D103" s="169">
        <v>16.78</v>
      </c>
      <c r="E103" s="169">
        <v>0</v>
      </c>
      <c r="F103" s="169" t="s">
        <v>1350</v>
      </c>
    </row>
    <row r="104" spans="1:6" x14ac:dyDescent="0.25">
      <c r="A104" s="169" t="s">
        <v>890</v>
      </c>
      <c r="B104" s="169" t="s">
        <v>1438</v>
      </c>
      <c r="C104" s="169">
        <v>718</v>
      </c>
      <c r="D104" s="169">
        <v>39.74</v>
      </c>
      <c r="E104" s="169">
        <v>0</v>
      </c>
      <c r="F104" s="169" t="s">
        <v>1350</v>
      </c>
    </row>
    <row r="105" spans="1:6" x14ac:dyDescent="0.25">
      <c r="A105" s="169" t="s">
        <v>874</v>
      </c>
      <c r="B105" s="169" t="s">
        <v>1439</v>
      </c>
      <c r="C105" s="169">
        <v>718</v>
      </c>
      <c r="D105" s="169">
        <v>0.99</v>
      </c>
      <c r="E105" s="169">
        <v>0</v>
      </c>
      <c r="F105" s="169" t="s">
        <v>1350</v>
      </c>
    </row>
    <row r="106" spans="1:6" x14ac:dyDescent="0.25">
      <c r="A106" s="169" t="s">
        <v>876</v>
      </c>
      <c r="B106" s="169" t="s">
        <v>1440</v>
      </c>
      <c r="C106" s="169">
        <v>718</v>
      </c>
      <c r="D106" s="169">
        <v>15.93</v>
      </c>
      <c r="E106" s="169">
        <v>0</v>
      </c>
      <c r="F106" s="169" t="s">
        <v>1350</v>
      </c>
    </row>
    <row r="107" spans="1:6" x14ac:dyDescent="0.25">
      <c r="A107" s="169" t="s">
        <v>878</v>
      </c>
      <c r="B107" s="169" t="s">
        <v>1441</v>
      </c>
      <c r="C107" s="169">
        <v>718</v>
      </c>
      <c r="D107" s="169">
        <v>1.56</v>
      </c>
      <c r="E107" s="169">
        <v>0</v>
      </c>
      <c r="F107" s="169" t="s">
        <v>1350</v>
      </c>
    </row>
    <row r="108" spans="1:6" x14ac:dyDescent="0.25">
      <c r="A108" s="169" t="s">
        <v>880</v>
      </c>
      <c r="B108" s="169" t="s">
        <v>1442</v>
      </c>
      <c r="C108" s="169">
        <v>718</v>
      </c>
      <c r="D108" s="169">
        <v>11.53</v>
      </c>
      <c r="E108" s="169">
        <v>0</v>
      </c>
      <c r="F108" s="169" t="s">
        <v>1350</v>
      </c>
    </row>
    <row r="109" spans="1:6" x14ac:dyDescent="0.25">
      <c r="A109" s="169" t="s">
        <v>886</v>
      </c>
      <c r="B109" s="169" t="s">
        <v>1443</v>
      </c>
      <c r="C109" s="169">
        <v>718</v>
      </c>
      <c r="D109" s="169">
        <v>2.17</v>
      </c>
      <c r="E109" s="169">
        <v>0</v>
      </c>
      <c r="F109" s="169" t="s">
        <v>1350</v>
      </c>
    </row>
    <row r="110" spans="1:6" ht="14.4" x14ac:dyDescent="0.3">
      <c r="A110" t="s">
        <v>888</v>
      </c>
      <c r="B110" t="s">
        <v>1444</v>
      </c>
      <c r="C110">
        <v>718</v>
      </c>
      <c r="D110">
        <v>11.3</v>
      </c>
      <c r="E110">
        <v>0</v>
      </c>
      <c r="F110" t="s">
        <v>1350</v>
      </c>
    </row>
    <row r="111" spans="1:6" x14ac:dyDescent="0.25">
      <c r="A111" s="169"/>
      <c r="B111" s="169"/>
      <c r="C111" s="169"/>
      <c r="D111" s="169"/>
      <c r="E111" s="169"/>
      <c r="F111" s="169"/>
    </row>
    <row r="112" spans="1:6" x14ac:dyDescent="0.25">
      <c r="A112" s="169"/>
      <c r="B112" s="169"/>
      <c r="C112" s="169"/>
      <c r="D112" s="169"/>
      <c r="E112" s="169"/>
      <c r="F112" s="169"/>
    </row>
    <row r="113" spans="1:6" x14ac:dyDescent="0.25">
      <c r="A113" s="169"/>
      <c r="B113" s="169"/>
      <c r="C113" s="169"/>
      <c r="D113" s="169"/>
      <c r="E113" s="169"/>
      <c r="F113" s="169"/>
    </row>
    <row r="114" spans="1:6" x14ac:dyDescent="0.25">
      <c r="A114" s="169"/>
      <c r="B114" s="169"/>
      <c r="C114" s="169"/>
      <c r="D114" s="169"/>
      <c r="E114" s="169"/>
      <c r="F114" s="169"/>
    </row>
    <row r="115" spans="1:6" x14ac:dyDescent="0.25">
      <c r="A115" s="169"/>
      <c r="B115" s="169"/>
      <c r="C115" s="169"/>
      <c r="D115" s="169"/>
      <c r="E115" s="169"/>
      <c r="F115" s="169"/>
    </row>
    <row r="116" spans="1:6" x14ac:dyDescent="0.25">
      <c r="A116" s="169"/>
      <c r="B116" s="169"/>
      <c r="C116" s="169"/>
      <c r="D116" s="169"/>
      <c r="E116" s="169"/>
      <c r="F116" s="169"/>
    </row>
    <row r="117" spans="1:6" x14ac:dyDescent="0.25">
      <c r="A117" s="169"/>
      <c r="B117" s="169"/>
      <c r="C117" s="169"/>
      <c r="D117" s="169"/>
      <c r="E117" s="169"/>
      <c r="F117" s="169"/>
    </row>
    <row r="118" spans="1:6" x14ac:dyDescent="0.25">
      <c r="A118" s="169"/>
      <c r="B118" s="169"/>
      <c r="C118" s="169"/>
      <c r="D118" s="169"/>
      <c r="E118" s="169"/>
      <c r="F118" s="169"/>
    </row>
    <row r="119" spans="1:6" x14ac:dyDescent="0.25">
      <c r="A119" s="169"/>
      <c r="B119" s="169"/>
      <c r="C119" s="169"/>
      <c r="D119" s="169"/>
      <c r="E119" s="169"/>
      <c r="F119" s="169"/>
    </row>
    <row r="120" spans="1:6" x14ac:dyDescent="0.25">
      <c r="A120" s="169"/>
      <c r="B120" s="169"/>
      <c r="C120" s="169"/>
      <c r="D120" s="169"/>
      <c r="E120" s="169"/>
      <c r="F120" s="169"/>
    </row>
    <row r="121" spans="1:6" x14ac:dyDescent="0.25">
      <c r="A121" s="169"/>
      <c r="B121" s="169"/>
      <c r="C121" s="169"/>
      <c r="D121" s="169"/>
      <c r="E121" s="169"/>
      <c r="F121" s="169"/>
    </row>
    <row r="122" spans="1:6" x14ac:dyDescent="0.25">
      <c r="A122" s="169"/>
      <c r="B122" s="169"/>
      <c r="C122" s="169"/>
      <c r="D122" s="169"/>
      <c r="E122" s="169"/>
      <c r="F122" s="169"/>
    </row>
    <row r="123" spans="1:6" x14ac:dyDescent="0.25">
      <c r="A123" s="169"/>
      <c r="B123" s="169"/>
      <c r="C123" s="169"/>
      <c r="D123" s="169"/>
      <c r="E123" s="169"/>
      <c r="F123" s="169"/>
    </row>
    <row r="124" spans="1:6" x14ac:dyDescent="0.25">
      <c r="A124" s="169"/>
      <c r="B124" s="169"/>
      <c r="C124" s="169"/>
      <c r="D124" s="169"/>
      <c r="E124" s="169"/>
      <c r="F124" s="169"/>
    </row>
    <row r="125" spans="1:6" x14ac:dyDescent="0.25">
      <c r="A125" s="169"/>
      <c r="B125" s="169"/>
      <c r="C125" s="169"/>
      <c r="D125" s="169"/>
      <c r="E125" s="169"/>
      <c r="F125" s="169"/>
    </row>
    <row r="126" spans="1:6" x14ac:dyDescent="0.25">
      <c r="A126" s="169"/>
      <c r="B126" s="169"/>
      <c r="C126" s="169"/>
      <c r="D126" s="169"/>
      <c r="E126" s="169"/>
      <c r="F126" s="169"/>
    </row>
    <row r="127" spans="1:6" x14ac:dyDescent="0.25">
      <c r="A127" s="169"/>
      <c r="B127" s="169"/>
      <c r="C127" s="169"/>
      <c r="D127" s="169"/>
      <c r="E127" s="169"/>
      <c r="F127" s="169"/>
    </row>
    <row r="128" spans="1:6" x14ac:dyDescent="0.25">
      <c r="A128" s="169"/>
      <c r="B128" s="169"/>
      <c r="C128" s="169"/>
      <c r="D128" s="169"/>
      <c r="E128" s="169"/>
      <c r="F128" s="169"/>
    </row>
    <row r="129" spans="1:6" x14ac:dyDescent="0.25">
      <c r="A129" s="169"/>
      <c r="B129" s="169"/>
      <c r="C129" s="169"/>
      <c r="D129" s="169"/>
      <c r="E129" s="169"/>
      <c r="F129" s="169"/>
    </row>
    <row r="130" spans="1:6" x14ac:dyDescent="0.25">
      <c r="A130" s="169"/>
      <c r="B130" s="169"/>
      <c r="C130" s="169"/>
      <c r="D130" s="169"/>
      <c r="E130" s="169"/>
      <c r="F130" s="169"/>
    </row>
    <row r="131" spans="1:6" x14ac:dyDescent="0.25">
      <c r="A131" s="169"/>
      <c r="B131" s="169"/>
      <c r="C131" s="169"/>
      <c r="D131" s="169"/>
      <c r="E131" s="169"/>
      <c r="F131" s="169"/>
    </row>
    <row r="132" spans="1:6" x14ac:dyDescent="0.25">
      <c r="A132" s="169"/>
      <c r="B132" s="169"/>
      <c r="C132" s="169"/>
      <c r="D132" s="169"/>
      <c r="E132" s="169"/>
      <c r="F132" s="169"/>
    </row>
    <row r="133" spans="1:6" x14ac:dyDescent="0.25">
      <c r="A133" s="169"/>
      <c r="B133" s="169"/>
      <c r="C133" s="169"/>
      <c r="D133" s="169"/>
      <c r="E133" s="169"/>
      <c r="F133" s="169"/>
    </row>
    <row r="134" spans="1:6" x14ac:dyDescent="0.25">
      <c r="A134" s="169"/>
      <c r="B134" s="169"/>
      <c r="C134" s="169"/>
      <c r="D134" s="169"/>
      <c r="E134" s="169"/>
      <c r="F134" s="169"/>
    </row>
    <row r="135" spans="1:6" x14ac:dyDescent="0.25">
      <c r="A135" s="169"/>
      <c r="B135" s="169"/>
      <c r="C135" s="169"/>
      <c r="D135" s="169"/>
      <c r="E135" s="169"/>
      <c r="F135" s="169"/>
    </row>
    <row r="136" spans="1:6" x14ac:dyDescent="0.25">
      <c r="A136" s="169"/>
      <c r="B136" s="169"/>
      <c r="C136" s="169"/>
      <c r="D136" s="169"/>
      <c r="E136" s="169"/>
      <c r="F136" s="169"/>
    </row>
    <row r="137" spans="1:6" x14ac:dyDescent="0.25">
      <c r="A137" s="169"/>
      <c r="B137" s="169"/>
      <c r="C137" s="169"/>
      <c r="D137" s="169"/>
      <c r="E137" s="169"/>
      <c r="F137" s="169"/>
    </row>
    <row r="138" spans="1:6" x14ac:dyDescent="0.25">
      <c r="A138" s="169"/>
      <c r="B138" s="169"/>
      <c r="C138" s="169"/>
      <c r="D138" s="169"/>
      <c r="E138" s="169"/>
      <c r="F138" s="169"/>
    </row>
    <row r="139" spans="1:6" x14ac:dyDescent="0.25">
      <c r="A139" s="169"/>
      <c r="B139" s="169"/>
      <c r="C139" s="169"/>
      <c r="D139" s="169"/>
      <c r="E139" s="169"/>
      <c r="F139" s="169"/>
    </row>
    <row r="140" spans="1:6" x14ac:dyDescent="0.25">
      <c r="A140" s="169"/>
      <c r="B140" s="169"/>
      <c r="C140" s="169"/>
      <c r="D140" s="169"/>
      <c r="E140" s="169"/>
      <c r="F140" s="169"/>
    </row>
    <row r="141" spans="1:6" x14ac:dyDescent="0.25">
      <c r="A141" s="169"/>
      <c r="B141" s="169"/>
      <c r="C141" s="169"/>
      <c r="D141" s="169"/>
      <c r="E141" s="169"/>
      <c r="F141" s="169"/>
    </row>
    <row r="142" spans="1:6" x14ac:dyDescent="0.25">
      <c r="A142" s="169"/>
      <c r="B142" s="169"/>
      <c r="C142" s="169"/>
      <c r="D142" s="169"/>
      <c r="E142" s="169"/>
      <c r="F142" s="169"/>
    </row>
    <row r="143" spans="1:6" x14ac:dyDescent="0.25">
      <c r="A143" s="169"/>
      <c r="B143" s="169"/>
      <c r="C143" s="169"/>
      <c r="D143" s="169"/>
      <c r="E143" s="169"/>
      <c r="F143" s="169"/>
    </row>
    <row r="144" spans="1:6" x14ac:dyDescent="0.25">
      <c r="A144" s="169"/>
      <c r="B144" s="169"/>
      <c r="C144" s="169"/>
      <c r="D144" s="169"/>
      <c r="E144" s="169"/>
      <c r="F144" s="169"/>
    </row>
    <row r="145" spans="1:6" x14ac:dyDescent="0.25">
      <c r="A145" s="169"/>
      <c r="B145" s="169"/>
      <c r="C145" s="169"/>
      <c r="D145" s="169"/>
      <c r="E145" s="169"/>
      <c r="F145" s="169"/>
    </row>
    <row r="146" spans="1:6" x14ac:dyDescent="0.25">
      <c r="A146" s="169"/>
      <c r="B146" s="169"/>
      <c r="C146" s="169"/>
      <c r="D146" s="169"/>
      <c r="E146" s="169"/>
      <c r="F146" s="169"/>
    </row>
    <row r="147" spans="1:6" x14ac:dyDescent="0.25">
      <c r="A147" s="169"/>
      <c r="B147" s="169"/>
      <c r="C147" s="169"/>
      <c r="D147" s="169"/>
      <c r="E147" s="169"/>
      <c r="F147" s="169"/>
    </row>
    <row r="148" spans="1:6" x14ac:dyDescent="0.25">
      <c r="A148" s="169"/>
      <c r="B148" s="169"/>
      <c r="C148" s="169"/>
      <c r="D148" s="169"/>
      <c r="E148" s="169"/>
      <c r="F148" s="169"/>
    </row>
    <row r="149" spans="1:6" x14ac:dyDescent="0.25">
      <c r="A149" s="169"/>
      <c r="B149" s="169"/>
      <c r="C149" s="169"/>
      <c r="D149" s="169"/>
      <c r="E149" s="169"/>
      <c r="F149" s="169"/>
    </row>
    <row r="150" spans="1:6" x14ac:dyDescent="0.25">
      <c r="A150" s="169"/>
      <c r="B150" s="169"/>
      <c r="C150" s="169"/>
      <c r="D150" s="169"/>
      <c r="E150" s="169"/>
      <c r="F150" s="169"/>
    </row>
    <row r="151" spans="1:6" x14ac:dyDescent="0.25">
      <c r="A151" s="169"/>
      <c r="B151" s="169"/>
      <c r="C151" s="169"/>
      <c r="D151" s="169"/>
      <c r="E151" s="169"/>
      <c r="F151" s="169"/>
    </row>
    <row r="152" spans="1:6" x14ac:dyDescent="0.25">
      <c r="A152" s="169"/>
      <c r="B152" s="169"/>
      <c r="C152" s="169"/>
      <c r="D152" s="169"/>
      <c r="E152" s="169"/>
      <c r="F152" s="169"/>
    </row>
    <row r="153" spans="1:6" x14ac:dyDescent="0.25">
      <c r="A153" s="169"/>
      <c r="B153" s="169"/>
      <c r="C153" s="169"/>
      <c r="D153" s="169"/>
      <c r="E153" s="169"/>
      <c r="F153" s="169"/>
    </row>
    <row r="154" spans="1:6" x14ac:dyDescent="0.25">
      <c r="A154" s="169"/>
      <c r="B154" s="169"/>
      <c r="C154" s="169"/>
      <c r="D154" s="169"/>
      <c r="E154" s="169"/>
      <c r="F154" s="169"/>
    </row>
    <row r="155" spans="1:6" x14ac:dyDescent="0.25">
      <c r="A155" s="169"/>
      <c r="B155" s="169"/>
      <c r="C155" s="169"/>
      <c r="D155" s="169"/>
      <c r="E155" s="169"/>
      <c r="F155" s="169"/>
    </row>
    <row r="156" spans="1:6" x14ac:dyDescent="0.25">
      <c r="A156" s="169"/>
      <c r="B156" s="169"/>
      <c r="C156" s="169"/>
      <c r="D156" s="169"/>
      <c r="E156" s="169"/>
      <c r="F156" s="169"/>
    </row>
    <row r="157" spans="1:6" x14ac:dyDescent="0.25">
      <c r="A157" s="169"/>
      <c r="B157" s="169"/>
      <c r="C157" s="169"/>
      <c r="D157" s="169"/>
      <c r="E157" s="169"/>
      <c r="F157" s="169"/>
    </row>
    <row r="158" spans="1:6" x14ac:dyDescent="0.25">
      <c r="A158" s="169"/>
      <c r="B158" s="169"/>
      <c r="C158" s="169"/>
      <c r="D158" s="169"/>
      <c r="E158" s="169"/>
      <c r="F158" s="169"/>
    </row>
    <row r="159" spans="1:6" x14ac:dyDescent="0.25">
      <c r="A159" s="169"/>
      <c r="B159" s="169"/>
      <c r="C159" s="169"/>
      <c r="D159" s="169"/>
      <c r="E159" s="169"/>
      <c r="F159" s="169"/>
    </row>
    <row r="160" spans="1:6" x14ac:dyDescent="0.25">
      <c r="A160" s="169"/>
      <c r="B160" s="169"/>
      <c r="C160" s="169"/>
      <c r="D160" s="169"/>
      <c r="E160" s="169"/>
      <c r="F160" s="169"/>
    </row>
    <row r="161" spans="1:6" x14ac:dyDescent="0.25">
      <c r="A161" s="169"/>
      <c r="B161" s="169"/>
      <c r="C161" s="169"/>
      <c r="D161" s="169"/>
      <c r="E161" s="169"/>
      <c r="F161" s="169"/>
    </row>
    <row r="162" spans="1:6" x14ac:dyDescent="0.25">
      <c r="A162" s="169"/>
      <c r="B162" s="169"/>
      <c r="C162" s="169"/>
      <c r="D162" s="169"/>
      <c r="E162" s="169"/>
      <c r="F162" s="169"/>
    </row>
    <row r="163" spans="1:6" x14ac:dyDescent="0.25">
      <c r="A163" s="169"/>
      <c r="B163" s="169"/>
      <c r="C163" s="169"/>
      <c r="D163" s="169"/>
      <c r="E163" s="169"/>
      <c r="F163" s="169"/>
    </row>
    <row r="164" spans="1:6" x14ac:dyDescent="0.25">
      <c r="A164" s="169"/>
      <c r="B164" s="169"/>
      <c r="C164" s="169"/>
      <c r="D164" s="169"/>
      <c r="E164" s="169"/>
      <c r="F164" s="169"/>
    </row>
    <row r="165" spans="1:6" x14ac:dyDescent="0.25">
      <c r="A165" s="169"/>
      <c r="B165" s="169"/>
      <c r="C165" s="169"/>
      <c r="D165" s="169"/>
      <c r="E165" s="169"/>
      <c r="F165" s="169"/>
    </row>
    <row r="166" spans="1:6" x14ac:dyDescent="0.25">
      <c r="A166" s="169"/>
      <c r="B166" s="169"/>
      <c r="C166" s="169"/>
      <c r="D166" s="169"/>
      <c r="E166" s="169"/>
      <c r="F166" s="169"/>
    </row>
    <row r="167" spans="1:6" x14ac:dyDescent="0.25">
      <c r="A167" s="169"/>
      <c r="B167" s="169"/>
      <c r="C167" s="169"/>
      <c r="D167" s="169"/>
      <c r="E167" s="169"/>
      <c r="F167" s="169"/>
    </row>
    <row r="168" spans="1:6" x14ac:dyDescent="0.25">
      <c r="A168" s="169"/>
      <c r="B168" s="169"/>
      <c r="C168" s="169"/>
      <c r="D168" s="169"/>
      <c r="E168" s="169"/>
      <c r="F168" s="169"/>
    </row>
    <row r="169" spans="1:6" x14ac:dyDescent="0.25">
      <c r="A169" s="169"/>
      <c r="B169" s="169"/>
      <c r="C169" s="169"/>
      <c r="D169" s="169"/>
      <c r="E169" s="169"/>
      <c r="F169" s="169"/>
    </row>
    <row r="170" spans="1:6" x14ac:dyDescent="0.25">
      <c r="A170" s="169"/>
      <c r="B170" s="169"/>
      <c r="C170" s="169"/>
      <c r="D170" s="169"/>
      <c r="E170" s="169"/>
      <c r="F170" s="169"/>
    </row>
    <row r="171" spans="1:6" x14ac:dyDescent="0.25">
      <c r="A171" s="169"/>
      <c r="B171" s="169"/>
      <c r="C171" s="169"/>
      <c r="D171" s="169"/>
      <c r="E171" s="169"/>
      <c r="F171" s="169"/>
    </row>
    <row r="172" spans="1:6" x14ac:dyDescent="0.25">
      <c r="A172" s="169"/>
      <c r="B172" s="169"/>
      <c r="C172" s="169"/>
      <c r="D172" s="169"/>
      <c r="E172" s="169"/>
      <c r="F172" s="169"/>
    </row>
    <row r="173" spans="1:6" x14ac:dyDescent="0.25">
      <c r="A173" s="169"/>
      <c r="B173" s="169"/>
      <c r="C173" s="169"/>
      <c r="D173" s="169"/>
      <c r="E173" s="169"/>
      <c r="F173" s="169"/>
    </row>
    <row r="174" spans="1:6" x14ac:dyDescent="0.25">
      <c r="A174" s="169"/>
      <c r="B174" s="169"/>
      <c r="C174" s="169"/>
      <c r="D174" s="169"/>
      <c r="E174" s="169"/>
      <c r="F174" s="169"/>
    </row>
    <row r="175" spans="1:6" x14ac:dyDescent="0.25">
      <c r="A175" s="169"/>
      <c r="B175" s="169"/>
      <c r="C175" s="169"/>
      <c r="D175" s="169"/>
      <c r="E175" s="169"/>
      <c r="F175" s="169"/>
    </row>
    <row r="176" spans="1:6" x14ac:dyDescent="0.25">
      <c r="A176" s="169"/>
      <c r="B176" s="169"/>
      <c r="C176" s="169"/>
      <c r="D176" s="169"/>
      <c r="E176" s="169"/>
      <c r="F176" s="169"/>
    </row>
    <row r="177" spans="1:6" x14ac:dyDescent="0.25">
      <c r="A177" s="169"/>
      <c r="B177" s="169"/>
      <c r="C177" s="169"/>
      <c r="D177" s="169"/>
      <c r="E177" s="169"/>
      <c r="F177" s="169"/>
    </row>
    <row r="178" spans="1:6" x14ac:dyDescent="0.25">
      <c r="A178" s="169"/>
      <c r="B178" s="169"/>
      <c r="C178" s="169"/>
      <c r="D178" s="169"/>
      <c r="E178" s="169"/>
      <c r="F178" s="169"/>
    </row>
    <row r="179" spans="1:6" x14ac:dyDescent="0.25">
      <c r="A179" s="169"/>
      <c r="B179" s="169"/>
      <c r="C179" s="169"/>
      <c r="D179" s="169"/>
      <c r="E179" s="169"/>
      <c r="F179" s="169"/>
    </row>
    <row r="180" spans="1:6" x14ac:dyDescent="0.25">
      <c r="A180" s="169"/>
      <c r="B180" s="169"/>
      <c r="C180" s="169"/>
      <c r="D180" s="169"/>
      <c r="E180" s="169"/>
      <c r="F180" s="169"/>
    </row>
    <row r="181" spans="1:6" x14ac:dyDescent="0.25">
      <c r="A181" s="169"/>
      <c r="B181" s="169"/>
      <c r="C181" s="169"/>
      <c r="D181" s="169"/>
      <c r="E181" s="169"/>
      <c r="F181" s="169"/>
    </row>
    <row r="182" spans="1:6" x14ac:dyDescent="0.25">
      <c r="A182" s="169"/>
      <c r="B182" s="169"/>
      <c r="C182" s="169"/>
      <c r="D182" s="169"/>
      <c r="E182" s="169"/>
      <c r="F182" s="169"/>
    </row>
    <row r="183" spans="1:6" x14ac:dyDescent="0.25">
      <c r="A183" s="169"/>
      <c r="B183" s="169"/>
      <c r="C183" s="169"/>
      <c r="D183" s="169"/>
      <c r="E183" s="169"/>
      <c r="F183" s="169"/>
    </row>
    <row r="184" spans="1:6" x14ac:dyDescent="0.25">
      <c r="A184" s="169"/>
      <c r="B184" s="169"/>
      <c r="C184" s="169"/>
      <c r="D184" s="169"/>
      <c r="E184" s="169"/>
      <c r="F184" s="169"/>
    </row>
    <row r="185" spans="1:6" x14ac:dyDescent="0.25">
      <c r="A185" s="169"/>
      <c r="B185" s="169"/>
      <c r="C185" s="169"/>
      <c r="D185" s="169"/>
      <c r="E185" s="169"/>
      <c r="F185" s="169"/>
    </row>
    <row r="186" spans="1:6" x14ac:dyDescent="0.25">
      <c r="A186" s="169"/>
      <c r="B186" s="169"/>
      <c r="C186" s="169"/>
      <c r="D186" s="169"/>
      <c r="E186" s="169"/>
      <c r="F186" s="169"/>
    </row>
    <row r="187" spans="1:6" x14ac:dyDescent="0.25">
      <c r="A187" s="169"/>
      <c r="B187" s="169"/>
      <c r="C187" s="169"/>
      <c r="D187" s="169"/>
      <c r="E187" s="169"/>
      <c r="F187" s="169"/>
    </row>
    <row r="188" spans="1:6" x14ac:dyDescent="0.25">
      <c r="A188" s="169"/>
      <c r="B188" s="169"/>
      <c r="C188" s="169"/>
      <c r="D188" s="169"/>
      <c r="E188" s="169"/>
      <c r="F188" s="169"/>
    </row>
    <row r="189" spans="1:6" x14ac:dyDescent="0.25">
      <c r="A189" s="169"/>
      <c r="B189" s="169"/>
      <c r="C189" s="169"/>
      <c r="D189" s="169"/>
      <c r="E189" s="169"/>
      <c r="F189" s="169"/>
    </row>
    <row r="190" spans="1:6" x14ac:dyDescent="0.25">
      <c r="A190" s="169"/>
      <c r="B190" s="169"/>
      <c r="C190" s="169"/>
      <c r="D190" s="169"/>
      <c r="E190" s="169"/>
      <c r="F190" s="169"/>
    </row>
    <row r="191" spans="1:6" x14ac:dyDescent="0.25">
      <c r="A191" s="169"/>
      <c r="B191" s="169"/>
      <c r="C191" s="169"/>
      <c r="D191" s="169"/>
      <c r="E191" s="169"/>
      <c r="F191" s="169"/>
    </row>
    <row r="192" spans="1:6" x14ac:dyDescent="0.25">
      <c r="A192" s="169"/>
      <c r="B192" s="169"/>
      <c r="C192" s="169"/>
      <c r="D192" s="169"/>
      <c r="E192" s="169"/>
      <c r="F192" s="169"/>
    </row>
    <row r="193" spans="1:6" x14ac:dyDescent="0.25">
      <c r="A193" s="169"/>
      <c r="B193" s="169"/>
      <c r="C193" s="169"/>
      <c r="D193" s="169"/>
      <c r="E193" s="169"/>
      <c r="F193" s="169"/>
    </row>
    <row r="194" spans="1:6" x14ac:dyDescent="0.25">
      <c r="A194" s="169"/>
      <c r="B194" s="169"/>
      <c r="C194" s="169"/>
      <c r="D194" s="169"/>
      <c r="E194" s="169"/>
      <c r="F194" s="169"/>
    </row>
    <row r="195" spans="1:6" x14ac:dyDescent="0.25">
      <c r="A195" s="169"/>
      <c r="B195" s="169"/>
      <c r="C195" s="169"/>
      <c r="D195" s="169"/>
      <c r="E195" s="169"/>
      <c r="F195" s="169"/>
    </row>
    <row r="196" spans="1:6" x14ac:dyDescent="0.25">
      <c r="A196" s="169"/>
      <c r="B196" s="169"/>
      <c r="C196" s="169"/>
      <c r="D196" s="169"/>
      <c r="E196" s="169"/>
      <c r="F196" s="169"/>
    </row>
    <row r="197" spans="1:6" x14ac:dyDescent="0.25">
      <c r="A197" s="169"/>
      <c r="B197" s="169"/>
      <c r="C197" s="169"/>
      <c r="D197" s="169"/>
      <c r="E197" s="169"/>
      <c r="F197" s="169"/>
    </row>
  </sheetData>
  <pageMargins left="0.7" right="0.7" top="0.75" bottom="0.75" header="0.3" footer="0.3"/>
  <pageSetup paperSize="9" orientation="portrait" r:id="rId1"/>
  <tableParts count="1">
    <tablePart r:id="rId2"/>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847A75"/>
  </sheetPr>
  <dimension ref="A1:R40"/>
  <sheetViews>
    <sheetView tabSelected="1" zoomScale="80" zoomScaleNormal="80" workbookViewId="0"/>
  </sheetViews>
  <sheetFormatPr baseColWidth="10" defaultColWidth="8.88671875" defaultRowHeight="14.4" x14ac:dyDescent="0.3"/>
  <cols>
    <col min="1" max="1" width="9.109375" style="2"/>
    <col min="2" max="10" width="12.44140625" style="2" customWidth="1"/>
    <col min="11" max="18" width="9.109375" style="2"/>
  </cols>
  <sheetData>
    <row r="1" spans="2:10" ht="15" thickBot="1" x14ac:dyDescent="0.35"/>
    <row r="2" spans="2:10" x14ac:dyDescent="0.3">
      <c r="B2" s="3"/>
      <c r="C2" s="4"/>
      <c r="D2" s="4"/>
      <c r="E2" s="4"/>
      <c r="F2" s="4"/>
      <c r="G2" s="4"/>
      <c r="H2" s="4"/>
      <c r="I2" s="4"/>
      <c r="J2" s="5"/>
    </row>
    <row r="3" spans="2:10" x14ac:dyDescent="0.3">
      <c r="B3" s="6"/>
      <c r="C3" s="7"/>
      <c r="D3" s="7"/>
      <c r="E3" s="7"/>
      <c r="F3" s="7"/>
      <c r="G3" s="7"/>
      <c r="H3" s="7"/>
      <c r="I3" s="7"/>
      <c r="J3" s="8"/>
    </row>
    <row r="4" spans="2:10" x14ac:dyDescent="0.3">
      <c r="B4" s="6"/>
      <c r="C4" s="7"/>
      <c r="D4" s="7"/>
      <c r="E4" s="7"/>
      <c r="F4" s="7"/>
      <c r="G4" s="7"/>
      <c r="H4" s="7"/>
      <c r="I4" s="7"/>
      <c r="J4" s="8"/>
    </row>
    <row r="5" spans="2:10" ht="31.2" x14ac:dyDescent="0.35">
      <c r="B5" s="6"/>
      <c r="C5" s="7"/>
      <c r="D5" s="7"/>
      <c r="E5" s="9"/>
      <c r="F5" s="10" t="s">
        <v>13</v>
      </c>
      <c r="G5" s="7"/>
      <c r="H5" s="7"/>
      <c r="I5" s="7"/>
      <c r="J5" s="8"/>
    </row>
    <row r="6" spans="2:10" ht="41.25" customHeight="1" x14ac:dyDescent="0.3">
      <c r="B6" s="6"/>
      <c r="C6" s="7"/>
      <c r="D6" s="7"/>
      <c r="E6" s="184" t="s">
        <v>1300</v>
      </c>
      <c r="F6" s="184"/>
      <c r="G6" s="184"/>
      <c r="H6" s="7"/>
      <c r="I6" s="7"/>
      <c r="J6" s="8"/>
    </row>
    <row r="7" spans="2:10" ht="25.8" x14ac:dyDescent="0.3">
      <c r="B7" s="6"/>
      <c r="C7" s="7"/>
      <c r="D7" s="7"/>
      <c r="E7" s="7"/>
      <c r="F7" s="11" t="s">
        <v>1445</v>
      </c>
      <c r="G7" s="7"/>
      <c r="H7" s="7"/>
      <c r="I7" s="7"/>
      <c r="J7" s="8"/>
    </row>
    <row r="8" spans="2:10" ht="25.8" x14ac:dyDescent="0.3">
      <c r="B8" s="6"/>
      <c r="C8" s="7"/>
      <c r="D8" s="7"/>
      <c r="E8" s="7"/>
      <c r="F8" s="11" t="s">
        <v>1453</v>
      </c>
      <c r="G8" s="7"/>
      <c r="H8" s="7"/>
      <c r="I8" s="7"/>
      <c r="J8" s="8"/>
    </row>
    <row r="9" spans="2:10" ht="21" x14ac:dyDescent="0.3">
      <c r="B9" s="6"/>
      <c r="C9" s="7"/>
      <c r="D9" s="7"/>
      <c r="E9" s="7"/>
      <c r="F9" s="183" t="s">
        <v>1456</v>
      </c>
      <c r="G9" s="7"/>
      <c r="H9" s="7"/>
      <c r="I9" s="7"/>
      <c r="J9" s="8"/>
    </row>
    <row r="10" spans="2:10" ht="21" x14ac:dyDescent="0.3">
      <c r="B10" s="6"/>
      <c r="C10" s="7"/>
      <c r="D10" s="7"/>
      <c r="E10" s="7"/>
      <c r="F10" s="12" t="s">
        <v>1454</v>
      </c>
      <c r="G10" s="7"/>
      <c r="H10" s="7"/>
      <c r="I10" s="7"/>
      <c r="J10" s="8"/>
    </row>
    <row r="11" spans="2:10" ht="21" x14ac:dyDescent="0.3">
      <c r="B11" s="6"/>
      <c r="C11" s="7"/>
      <c r="D11" s="7"/>
      <c r="E11" s="7"/>
      <c r="F11" s="12"/>
      <c r="G11" s="7"/>
      <c r="H11" s="7"/>
      <c r="I11" s="7"/>
      <c r="J11" s="8"/>
    </row>
    <row r="12" spans="2:10" x14ac:dyDescent="0.3">
      <c r="B12" s="6"/>
      <c r="C12" s="7"/>
      <c r="D12" s="7"/>
      <c r="E12" s="7"/>
      <c r="F12" s="7"/>
      <c r="G12" s="7"/>
      <c r="H12" s="7"/>
      <c r="I12" s="7"/>
      <c r="J12" s="8"/>
    </row>
    <row r="13" spans="2:10" x14ac:dyDescent="0.3">
      <c r="B13" s="6"/>
      <c r="C13" s="7"/>
      <c r="D13" s="7"/>
      <c r="E13" s="7"/>
      <c r="F13" s="7"/>
      <c r="G13" s="7"/>
      <c r="H13" s="7"/>
      <c r="I13" s="7"/>
      <c r="J13" s="8"/>
    </row>
    <row r="14" spans="2:10" x14ac:dyDescent="0.3">
      <c r="B14" s="6"/>
      <c r="C14" s="7"/>
      <c r="D14" s="7"/>
      <c r="E14" s="7"/>
      <c r="F14" s="7"/>
      <c r="G14" s="7"/>
      <c r="H14" s="7"/>
      <c r="I14" s="7"/>
      <c r="J14" s="8"/>
    </row>
    <row r="15" spans="2:10" x14ac:dyDescent="0.3">
      <c r="B15" s="6"/>
      <c r="C15" s="7"/>
      <c r="D15" s="7"/>
      <c r="E15" s="7"/>
      <c r="F15" s="7"/>
      <c r="G15" s="7"/>
      <c r="H15" s="7"/>
      <c r="I15" s="7"/>
      <c r="J15" s="8"/>
    </row>
    <row r="16" spans="2:10" x14ac:dyDescent="0.3">
      <c r="B16" s="6"/>
      <c r="C16" s="7"/>
      <c r="D16" s="7"/>
      <c r="E16" s="7"/>
      <c r="F16" s="7"/>
      <c r="G16" s="7"/>
      <c r="H16" s="7"/>
      <c r="I16" s="7"/>
      <c r="J16" s="8"/>
    </row>
    <row r="17" spans="2:10" x14ac:dyDescent="0.3">
      <c r="B17" s="6"/>
      <c r="C17" s="7"/>
      <c r="D17" s="7"/>
      <c r="E17" s="7"/>
      <c r="F17" s="7"/>
      <c r="G17" s="7"/>
      <c r="H17" s="7"/>
      <c r="I17" s="7"/>
      <c r="J17" s="8"/>
    </row>
    <row r="18" spans="2:10" x14ac:dyDescent="0.3">
      <c r="B18" s="6"/>
      <c r="C18" s="7"/>
      <c r="D18" s="7"/>
      <c r="E18" s="7"/>
      <c r="F18" s="7"/>
      <c r="G18" s="7"/>
      <c r="H18" s="7"/>
      <c r="I18" s="7"/>
      <c r="J18" s="8"/>
    </row>
    <row r="19" spans="2:10" x14ac:dyDescent="0.3">
      <c r="B19" s="6"/>
      <c r="C19" s="7"/>
      <c r="D19" s="7"/>
      <c r="E19" s="7"/>
      <c r="F19" s="7"/>
      <c r="G19" s="7"/>
      <c r="H19" s="7"/>
      <c r="I19" s="7"/>
      <c r="J19" s="8"/>
    </row>
    <row r="20" spans="2:10" x14ac:dyDescent="0.3">
      <c r="B20" s="6"/>
      <c r="C20" s="7"/>
      <c r="D20" s="7"/>
      <c r="E20" s="7"/>
      <c r="F20" s="7"/>
      <c r="G20" s="7"/>
      <c r="H20" s="7"/>
      <c r="I20" s="7"/>
      <c r="J20" s="8"/>
    </row>
    <row r="21" spans="2:10" x14ac:dyDescent="0.3">
      <c r="B21" s="6"/>
      <c r="C21" s="7"/>
      <c r="D21" s="7"/>
      <c r="E21" s="7"/>
      <c r="F21" s="7"/>
      <c r="G21" s="7"/>
      <c r="H21" s="7"/>
      <c r="I21" s="7"/>
      <c r="J21" s="8"/>
    </row>
    <row r="22" spans="2:10" x14ac:dyDescent="0.3">
      <c r="B22" s="6"/>
      <c r="C22" s="7"/>
      <c r="D22" s="7"/>
      <c r="E22" s="7"/>
      <c r="F22" s="13" t="s">
        <v>14</v>
      </c>
      <c r="G22" s="7"/>
      <c r="H22" s="7"/>
      <c r="I22" s="7"/>
      <c r="J22" s="8"/>
    </row>
    <row r="23" spans="2:10" x14ac:dyDescent="0.3">
      <c r="B23" s="6"/>
      <c r="C23" s="7"/>
      <c r="D23" s="7"/>
      <c r="E23" s="7"/>
      <c r="F23" s="14"/>
      <c r="G23" s="7"/>
      <c r="H23" s="7"/>
      <c r="I23" s="7"/>
      <c r="J23" s="8"/>
    </row>
    <row r="24" spans="2:10" x14ac:dyDescent="0.3">
      <c r="B24" s="6"/>
      <c r="C24" s="7"/>
      <c r="D24" s="187" t="s">
        <v>15</v>
      </c>
      <c r="E24" s="188" t="s">
        <v>16</v>
      </c>
      <c r="F24" s="188"/>
      <c r="G24" s="188"/>
      <c r="H24" s="188"/>
      <c r="I24" s="7"/>
      <c r="J24" s="8"/>
    </row>
    <row r="25" spans="2:10" x14ac:dyDescent="0.3">
      <c r="B25" s="6"/>
      <c r="C25" s="7"/>
      <c r="D25" s="7"/>
      <c r="E25" s="15"/>
      <c r="F25" s="15"/>
      <c r="G25" s="15"/>
      <c r="H25" s="7"/>
      <c r="I25" s="7"/>
      <c r="J25" s="8"/>
    </row>
    <row r="26" spans="2:10" x14ac:dyDescent="0.3">
      <c r="B26" s="6"/>
      <c r="C26" s="7"/>
      <c r="D26" s="187" t="s">
        <v>17</v>
      </c>
      <c r="E26" s="188"/>
      <c r="F26" s="188"/>
      <c r="G26" s="188"/>
      <c r="H26" s="188"/>
      <c r="I26" s="7"/>
      <c r="J26" s="8"/>
    </row>
    <row r="27" spans="2:10" x14ac:dyDescent="0.3">
      <c r="B27" s="6"/>
      <c r="C27" s="7"/>
      <c r="D27" s="16"/>
      <c r="E27" s="16"/>
      <c r="F27" s="16"/>
      <c r="G27" s="16"/>
      <c r="H27" s="16"/>
      <c r="I27" s="7"/>
      <c r="J27" s="8"/>
    </row>
    <row r="28" spans="2:10" x14ac:dyDescent="0.3">
      <c r="B28" s="6"/>
      <c r="C28" s="7"/>
      <c r="D28" s="187" t="s">
        <v>18</v>
      </c>
      <c r="E28" s="188" t="s">
        <v>16</v>
      </c>
      <c r="F28" s="188"/>
      <c r="G28" s="188"/>
      <c r="H28" s="188"/>
      <c r="I28" s="7"/>
      <c r="J28" s="8"/>
    </row>
    <row r="29" spans="2:10" x14ac:dyDescent="0.3">
      <c r="B29" s="6"/>
      <c r="C29" s="7"/>
      <c r="D29" s="16"/>
      <c r="E29" s="16"/>
      <c r="F29" s="16"/>
      <c r="G29" s="16"/>
      <c r="H29" s="16"/>
      <c r="I29" s="7"/>
      <c r="J29" s="8"/>
    </row>
    <row r="30" spans="2:10" x14ac:dyDescent="0.3">
      <c r="B30" s="6"/>
      <c r="C30" s="7"/>
      <c r="D30" s="187" t="s">
        <v>19</v>
      </c>
      <c r="E30" s="188" t="s">
        <v>16</v>
      </c>
      <c r="F30" s="188"/>
      <c r="G30" s="188"/>
      <c r="H30" s="188"/>
      <c r="I30" s="7"/>
      <c r="J30" s="8"/>
    </row>
    <row r="31" spans="2:10" x14ac:dyDescent="0.3">
      <c r="B31" s="6"/>
      <c r="C31" s="7"/>
      <c r="D31" s="16"/>
      <c r="E31" s="16"/>
      <c r="F31" s="16"/>
      <c r="G31" s="16"/>
      <c r="H31" s="16"/>
      <c r="I31" s="7"/>
      <c r="J31" s="8"/>
    </row>
    <row r="32" spans="2:10" x14ac:dyDescent="0.3">
      <c r="B32" s="6"/>
      <c r="C32" s="7"/>
      <c r="D32" s="185" t="s">
        <v>1253</v>
      </c>
      <c r="E32" s="186"/>
      <c r="F32" s="186"/>
      <c r="G32" s="186"/>
      <c r="H32" s="186"/>
      <c r="I32" s="7"/>
      <c r="J32" s="8"/>
    </row>
    <row r="33" spans="2:10" x14ac:dyDescent="0.3">
      <c r="B33" s="6"/>
      <c r="C33" s="7"/>
      <c r="D33" s="15"/>
      <c r="E33" s="15"/>
      <c r="F33" s="15"/>
      <c r="G33" s="15"/>
      <c r="H33" s="15"/>
      <c r="I33" s="7"/>
      <c r="J33" s="8"/>
    </row>
    <row r="34" spans="2:10" x14ac:dyDescent="0.3">
      <c r="B34" s="6"/>
      <c r="C34" s="7"/>
      <c r="I34" s="7"/>
      <c r="J34" s="8"/>
    </row>
    <row r="35" spans="2:10" x14ac:dyDescent="0.3">
      <c r="B35" s="6"/>
      <c r="C35" s="7"/>
      <c r="D35" s="7"/>
      <c r="E35" s="7"/>
      <c r="F35" s="7"/>
      <c r="G35" s="7"/>
      <c r="H35" s="7"/>
      <c r="I35" s="7"/>
      <c r="J35" s="8"/>
    </row>
    <row r="36" spans="2:10" x14ac:dyDescent="0.3">
      <c r="B36" s="6"/>
      <c r="C36" s="7"/>
      <c r="D36" s="181"/>
      <c r="E36" s="181"/>
      <c r="F36" s="181"/>
      <c r="G36" s="181"/>
      <c r="H36" s="181"/>
      <c r="I36" s="7"/>
      <c r="J36" s="8"/>
    </row>
    <row r="37" spans="2:10" x14ac:dyDescent="0.3">
      <c r="B37" s="6"/>
      <c r="C37" s="7"/>
      <c r="D37" s="7"/>
      <c r="E37" s="7"/>
      <c r="F37" s="14"/>
      <c r="G37" s="7"/>
      <c r="H37" s="7"/>
      <c r="I37" s="7"/>
      <c r="J37" s="8"/>
    </row>
    <row r="38" spans="2:10" x14ac:dyDescent="0.3">
      <c r="B38" s="6"/>
      <c r="C38" s="7"/>
      <c r="I38" s="7"/>
      <c r="J38" s="8"/>
    </row>
    <row r="39" spans="2:10" x14ac:dyDescent="0.3">
      <c r="B39" s="6"/>
      <c r="C39" s="7"/>
      <c r="D39" s="98"/>
      <c r="E39" s="98"/>
      <c r="F39" s="98"/>
      <c r="G39" s="98"/>
      <c r="H39" s="98"/>
      <c r="I39" s="7"/>
      <c r="J39" s="8"/>
    </row>
    <row r="40" spans="2:10" ht="15" thickBot="1" x14ac:dyDescent="0.35">
      <c r="B40" s="17"/>
      <c r="C40" s="18"/>
      <c r="D40" s="18"/>
      <c r="E40" s="18"/>
      <c r="F40" s="18"/>
      <c r="G40" s="18"/>
      <c r="H40" s="18"/>
      <c r="I40" s="18"/>
      <c r="J40" s="19"/>
    </row>
  </sheetData>
  <mergeCells count="6">
    <mergeCell ref="E6:G6"/>
    <mergeCell ref="D32:H32"/>
    <mergeCell ref="D24:H24"/>
    <mergeCell ref="D26:H26"/>
    <mergeCell ref="D28:H28"/>
    <mergeCell ref="D30:H30"/>
  </mergeCells>
  <hyperlinks>
    <hyperlink ref="D24:H24" location="'A. HTT General'!A1" display="Tab A: HTT General"/>
    <hyperlink ref="D26:H26" location="'B1. HTT Mortgage Assets'!A1" display="Worksheet B1: HTT Mortgage Assets"/>
    <hyperlink ref="D28:H28" location="'C. HTT Harmonised Glossary'!A1" display="Worksheet C: HTT Harmonised Glossary"/>
    <hyperlink ref="D30:H30" location="Disclaimer!A1" display="Disclaimer"/>
    <hyperlink ref="D32:H32" location="'E. Optional ECB-ECAIs data'!Área_de_impresión" display="Worksheet E: Optional ECB-ECAIs data"/>
  </hyperlinks>
  <printOptions horizontalCentered="1" verticalCentered="1"/>
  <pageMargins left="0.70866141732283472" right="0.70866141732283472" top="0.74803149606299213" bottom="0.74803149606299213" header="0.31496062992125984" footer="0.31496062992125984"/>
  <pageSetup paperSize="9" scale="50" orientation="landscape" r:id="rId1"/>
  <headerFooter>
    <oddHeader>&amp;R&amp;G</oddHead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E36E00"/>
  </sheetPr>
  <dimension ref="A1:N413"/>
  <sheetViews>
    <sheetView topLeftCell="A184" zoomScale="75" zoomScaleNormal="75" workbookViewId="0"/>
  </sheetViews>
  <sheetFormatPr baseColWidth="10" defaultColWidth="8.88671875" defaultRowHeight="14.4" outlineLevelRow="1" x14ac:dyDescent="0.3"/>
  <cols>
    <col min="1" max="1" width="13.21875" style="25" customWidth="1"/>
    <col min="2" max="2" width="60.77734375" style="25" customWidth="1"/>
    <col min="3" max="3" width="39.109375" style="25" bestFit="1" customWidth="1"/>
    <col min="4" max="4" width="35.109375" style="25" bestFit="1" customWidth="1"/>
    <col min="5" max="5" width="6.77734375" style="25" customWidth="1"/>
    <col min="6" max="6" width="41.77734375" style="25" customWidth="1"/>
    <col min="7" max="7" width="41.77734375" style="23" customWidth="1"/>
    <col min="8" max="8" width="7.21875" style="25" customWidth="1"/>
    <col min="9" max="9" width="71.88671875" style="25" customWidth="1"/>
    <col min="10" max="11" width="47.77734375" style="25" customWidth="1"/>
    <col min="12" max="12" width="7.21875" style="25" customWidth="1"/>
    <col min="13" max="13" width="25.77734375" style="25" customWidth="1"/>
    <col min="14" max="14" width="25.77734375" style="23" customWidth="1"/>
    <col min="15" max="16384" width="8.88671875" style="54"/>
  </cols>
  <sheetData>
    <row r="1" spans="1:13" ht="31.2" x14ac:dyDescent="0.3">
      <c r="A1" s="141" t="s">
        <v>1254</v>
      </c>
      <c r="B1" s="141"/>
      <c r="C1" s="23"/>
      <c r="D1" s="23"/>
      <c r="E1" s="23"/>
      <c r="F1" s="148" t="s">
        <v>1297</v>
      </c>
      <c r="H1" s="23"/>
      <c r="I1" s="141"/>
      <c r="J1" s="23"/>
      <c r="K1" s="23"/>
      <c r="L1" s="23"/>
      <c r="M1" s="23"/>
    </row>
    <row r="2" spans="1:13" ht="15" thickBot="1" x14ac:dyDescent="0.35">
      <c r="A2" s="23"/>
      <c r="B2" s="24"/>
      <c r="C2" s="24"/>
      <c r="D2" s="23"/>
      <c r="E2" s="23"/>
      <c r="F2" s="23"/>
      <c r="H2" s="23"/>
      <c r="L2" s="23"/>
      <c r="M2" s="23"/>
    </row>
    <row r="3" spans="1:13" ht="18.600000000000001" thickBot="1" x14ac:dyDescent="0.35">
      <c r="A3" s="26"/>
      <c r="B3" s="27" t="s">
        <v>20</v>
      </c>
      <c r="C3" s="28" t="s">
        <v>160</v>
      </c>
      <c r="D3" s="26"/>
      <c r="E3" s="26"/>
      <c r="F3" s="23"/>
      <c r="G3" s="26"/>
      <c r="H3" s="23"/>
      <c r="L3" s="23"/>
      <c r="M3" s="23"/>
    </row>
    <row r="4" spans="1:13" ht="15" thickBot="1" x14ac:dyDescent="0.35">
      <c r="H4" s="23"/>
      <c r="L4" s="23"/>
      <c r="M4" s="23"/>
    </row>
    <row r="5" spans="1:13" ht="18" x14ac:dyDescent="0.3">
      <c r="A5" s="29"/>
      <c r="B5" s="30" t="s">
        <v>21</v>
      </c>
      <c r="C5" s="29"/>
      <c r="E5" s="31"/>
      <c r="F5" s="31"/>
      <c r="H5" s="23"/>
      <c r="L5" s="23"/>
      <c r="M5" s="23"/>
    </row>
    <row r="6" spans="1:13" x14ac:dyDescent="0.3">
      <c r="B6" s="33" t="s">
        <v>22</v>
      </c>
      <c r="H6" s="23"/>
      <c r="L6" s="23"/>
      <c r="M6" s="23"/>
    </row>
    <row r="7" spans="1:13" x14ac:dyDescent="0.3">
      <c r="B7" s="32" t="s">
        <v>23</v>
      </c>
      <c r="H7" s="23"/>
      <c r="L7" s="23"/>
      <c r="M7" s="23"/>
    </row>
    <row r="8" spans="1:13" x14ac:dyDescent="0.3">
      <c r="B8" s="32" t="s">
        <v>24</v>
      </c>
      <c r="F8" s="25" t="s">
        <v>25</v>
      </c>
      <c r="H8" s="23"/>
      <c r="L8" s="23"/>
      <c r="M8" s="23"/>
    </row>
    <row r="9" spans="1:13" x14ac:dyDescent="0.3">
      <c r="B9" s="33" t="s">
        <v>26</v>
      </c>
      <c r="H9" s="23"/>
      <c r="L9" s="23"/>
      <c r="M9" s="23"/>
    </row>
    <row r="10" spans="1:13" x14ac:dyDescent="0.3">
      <c r="B10" s="33" t="s">
        <v>27</v>
      </c>
      <c r="H10" s="23"/>
      <c r="L10" s="23"/>
      <c r="M10" s="23"/>
    </row>
    <row r="11" spans="1:13" ht="15" thickBot="1" x14ac:dyDescent="0.35">
      <c r="B11" s="34" t="s">
        <v>28</v>
      </c>
      <c r="H11" s="23"/>
      <c r="L11" s="23"/>
      <c r="M11" s="23"/>
    </row>
    <row r="12" spans="1:13" x14ac:dyDescent="0.3">
      <c r="B12" s="35"/>
      <c r="H12" s="23"/>
      <c r="L12" s="23"/>
      <c r="M12" s="23"/>
    </row>
    <row r="13" spans="1:13" ht="36" x14ac:dyDescent="0.3">
      <c r="A13" s="36" t="s">
        <v>29</v>
      </c>
      <c r="B13" s="36" t="s">
        <v>22</v>
      </c>
      <c r="C13" s="37"/>
      <c r="D13" s="37"/>
      <c r="E13" s="37"/>
      <c r="F13" s="37"/>
      <c r="G13" s="38"/>
      <c r="H13" s="23"/>
      <c r="L13" s="23"/>
      <c r="M13" s="23"/>
    </row>
    <row r="14" spans="1:13" x14ac:dyDescent="0.3">
      <c r="A14" s="25" t="s">
        <v>30</v>
      </c>
      <c r="B14" s="39" t="s">
        <v>0</v>
      </c>
      <c r="C14" s="104" t="s">
        <v>1445</v>
      </c>
      <c r="E14" s="31"/>
      <c r="F14" s="31"/>
      <c r="H14" s="23"/>
      <c r="L14" s="23"/>
      <c r="M14" s="23"/>
    </row>
    <row r="15" spans="1:13" x14ac:dyDescent="0.3">
      <c r="A15" s="25" t="s">
        <v>32</v>
      </c>
      <c r="B15" s="39" t="s">
        <v>33</v>
      </c>
      <c r="C15" s="104" t="s">
        <v>1446</v>
      </c>
      <c r="E15" s="31"/>
      <c r="F15" s="31"/>
      <c r="H15" s="23"/>
      <c r="L15" s="23"/>
      <c r="M15" s="23"/>
    </row>
    <row r="16" spans="1:13" ht="28.8" x14ac:dyDescent="0.3">
      <c r="A16" s="25" t="s">
        <v>34</v>
      </c>
      <c r="B16" s="39" t="s">
        <v>35</v>
      </c>
      <c r="C16" s="104" t="s">
        <v>1448</v>
      </c>
      <c r="E16" s="31"/>
      <c r="F16" s="31"/>
      <c r="H16" s="23"/>
      <c r="L16" s="23"/>
      <c r="M16" s="23"/>
    </row>
    <row r="17" spans="1:13" x14ac:dyDescent="0.3">
      <c r="A17" s="25" t="s">
        <v>36</v>
      </c>
      <c r="B17" s="39" t="s">
        <v>37</v>
      </c>
      <c r="C17" s="171">
        <v>44104</v>
      </c>
      <c r="E17" s="31"/>
      <c r="F17" s="31"/>
      <c r="H17" s="23"/>
      <c r="L17" s="23"/>
      <c r="M17" s="23"/>
    </row>
    <row r="18" spans="1:13" outlineLevel="1" x14ac:dyDescent="0.3">
      <c r="A18" s="25" t="s">
        <v>38</v>
      </c>
      <c r="B18" s="40" t="s">
        <v>39</v>
      </c>
      <c r="E18" s="31"/>
      <c r="F18" s="31"/>
      <c r="H18" s="23"/>
      <c r="L18" s="23"/>
      <c r="M18" s="23"/>
    </row>
    <row r="19" spans="1:13" outlineLevel="1" x14ac:dyDescent="0.3">
      <c r="A19" s="25" t="s">
        <v>40</v>
      </c>
      <c r="B19" s="40" t="s">
        <v>41</v>
      </c>
      <c r="E19" s="31"/>
      <c r="F19" s="31"/>
      <c r="H19" s="23"/>
      <c r="L19" s="23"/>
      <c r="M19" s="23"/>
    </row>
    <row r="20" spans="1:13" outlineLevel="1" x14ac:dyDescent="0.3">
      <c r="A20" s="25" t="s">
        <v>42</v>
      </c>
      <c r="B20" s="40"/>
      <c r="E20" s="31"/>
      <c r="F20" s="31"/>
      <c r="H20" s="23"/>
      <c r="L20" s="23"/>
      <c r="M20" s="23"/>
    </row>
    <row r="21" spans="1:13" outlineLevel="1" x14ac:dyDescent="0.3">
      <c r="A21" s="25" t="s">
        <v>43</v>
      </c>
      <c r="B21" s="40"/>
      <c r="E21" s="31"/>
      <c r="F21" s="31"/>
      <c r="H21" s="23"/>
      <c r="L21" s="23"/>
      <c r="M21" s="23"/>
    </row>
    <row r="22" spans="1:13" outlineLevel="1" x14ac:dyDescent="0.3">
      <c r="A22" s="25" t="s">
        <v>44</v>
      </c>
      <c r="B22" s="40"/>
      <c r="E22" s="31"/>
      <c r="F22" s="31"/>
      <c r="H22" s="23"/>
      <c r="L22" s="23"/>
      <c r="M22" s="23"/>
    </row>
    <row r="23" spans="1:13" outlineLevel="1" x14ac:dyDescent="0.3">
      <c r="A23" s="25" t="s">
        <v>45</v>
      </c>
      <c r="B23" s="40"/>
      <c r="E23" s="31"/>
      <c r="F23" s="31"/>
      <c r="H23" s="23"/>
      <c r="L23" s="23"/>
      <c r="M23" s="23"/>
    </row>
    <row r="24" spans="1:13" outlineLevel="1" x14ac:dyDescent="0.3">
      <c r="A24" s="25" t="s">
        <v>46</v>
      </c>
      <c r="B24" s="40"/>
      <c r="E24" s="31"/>
      <c r="F24" s="31"/>
      <c r="H24" s="23"/>
      <c r="L24" s="23"/>
      <c r="M24" s="23"/>
    </row>
    <row r="25" spans="1:13" outlineLevel="1" x14ac:dyDescent="0.3">
      <c r="A25" s="25" t="s">
        <v>47</v>
      </c>
      <c r="B25" s="40"/>
      <c r="E25" s="31"/>
      <c r="F25" s="31"/>
      <c r="H25" s="23"/>
      <c r="L25" s="23"/>
      <c r="M25" s="23"/>
    </row>
    <row r="26" spans="1:13" ht="18" x14ac:dyDescent="0.3">
      <c r="A26" s="37"/>
      <c r="B26" s="36" t="s">
        <v>23</v>
      </c>
      <c r="C26" s="37"/>
      <c r="D26" s="37"/>
      <c r="E26" s="37"/>
      <c r="F26" s="37"/>
      <c r="G26" s="38"/>
      <c r="H26" s="23"/>
      <c r="L26" s="23"/>
      <c r="M26" s="23"/>
    </row>
    <row r="27" spans="1:13" x14ac:dyDescent="0.3">
      <c r="A27" s="25" t="s">
        <v>48</v>
      </c>
      <c r="B27" s="41" t="s">
        <v>49</v>
      </c>
      <c r="C27" s="125" t="s">
        <v>1449</v>
      </c>
      <c r="D27" s="42"/>
      <c r="E27" s="42"/>
      <c r="F27" s="42"/>
      <c r="H27" s="23"/>
      <c r="L27" s="23"/>
      <c r="M27" s="23"/>
    </row>
    <row r="28" spans="1:13" x14ac:dyDescent="0.3">
      <c r="A28" s="25" t="s">
        <v>50</v>
      </c>
      <c r="B28" s="41" t="s">
        <v>51</v>
      </c>
      <c r="C28" s="125" t="s">
        <v>1449</v>
      </c>
      <c r="D28" s="42"/>
      <c r="E28" s="42"/>
      <c r="F28" s="42"/>
      <c r="H28" s="23"/>
      <c r="L28" s="23"/>
      <c r="M28" s="23"/>
    </row>
    <row r="29" spans="1:13" ht="28.8" x14ac:dyDescent="0.3">
      <c r="A29" s="25" t="s">
        <v>52</v>
      </c>
      <c r="B29" s="41" t="s">
        <v>53</v>
      </c>
      <c r="C29" s="179" t="s">
        <v>1450</v>
      </c>
      <c r="E29" s="42"/>
      <c r="F29" s="42"/>
      <c r="H29" s="23"/>
      <c r="L29" s="23"/>
      <c r="M29" s="23"/>
    </row>
    <row r="30" spans="1:13" outlineLevel="1" x14ac:dyDescent="0.3">
      <c r="A30" s="25" t="s">
        <v>54</v>
      </c>
      <c r="B30" s="41"/>
      <c r="E30" s="42"/>
      <c r="F30" s="42"/>
      <c r="H30" s="23"/>
      <c r="L30" s="23"/>
      <c r="M30" s="23"/>
    </row>
    <row r="31" spans="1:13" outlineLevel="1" x14ac:dyDescent="0.3">
      <c r="A31" s="25" t="s">
        <v>55</v>
      </c>
      <c r="B31" s="41"/>
      <c r="E31" s="42"/>
      <c r="F31" s="42"/>
      <c r="H31" s="23"/>
      <c r="L31" s="23"/>
      <c r="M31" s="23"/>
    </row>
    <row r="32" spans="1:13" outlineLevel="1" x14ac:dyDescent="0.3">
      <c r="A32" s="25" t="s">
        <v>56</v>
      </c>
      <c r="B32" s="41"/>
      <c r="E32" s="42"/>
      <c r="F32" s="42"/>
      <c r="H32" s="23"/>
      <c r="L32" s="23"/>
      <c r="M32" s="23"/>
    </row>
    <row r="33" spans="1:14" outlineLevel="1" x14ac:dyDescent="0.3">
      <c r="A33" s="25" t="s">
        <v>57</v>
      </c>
      <c r="B33" s="41"/>
      <c r="E33" s="42"/>
      <c r="F33" s="42"/>
      <c r="H33" s="23"/>
      <c r="L33" s="23"/>
      <c r="M33" s="23"/>
    </row>
    <row r="34" spans="1:14" outlineLevel="1" x14ac:dyDescent="0.3">
      <c r="A34" s="25" t="s">
        <v>58</v>
      </c>
      <c r="B34" s="41"/>
      <c r="E34" s="42"/>
      <c r="F34" s="42"/>
      <c r="H34" s="23"/>
      <c r="L34" s="23"/>
      <c r="M34" s="23"/>
    </row>
    <row r="35" spans="1:14" outlineLevel="1" x14ac:dyDescent="0.3">
      <c r="A35" s="25" t="s">
        <v>59</v>
      </c>
      <c r="B35" s="43"/>
      <c r="E35" s="42"/>
      <c r="F35" s="42"/>
      <c r="H35" s="23"/>
      <c r="L35" s="23"/>
      <c r="M35" s="23"/>
    </row>
    <row r="36" spans="1:14" ht="18" x14ac:dyDescent="0.3">
      <c r="A36" s="36"/>
      <c r="B36" s="36" t="s">
        <v>24</v>
      </c>
      <c r="C36" s="36"/>
      <c r="D36" s="37"/>
      <c r="E36" s="37"/>
      <c r="F36" s="37"/>
      <c r="G36" s="38"/>
      <c r="H36" s="23"/>
      <c r="L36" s="23"/>
      <c r="M36" s="23"/>
    </row>
    <row r="37" spans="1:14" ht="15" customHeight="1" x14ac:dyDescent="0.3">
      <c r="A37" s="44"/>
      <c r="B37" s="45" t="s">
        <v>60</v>
      </c>
      <c r="C37" s="44" t="s">
        <v>61</v>
      </c>
      <c r="D37" s="46"/>
      <c r="E37" s="46"/>
      <c r="F37" s="46"/>
      <c r="G37" s="47"/>
      <c r="H37" s="23"/>
      <c r="L37" s="23"/>
      <c r="M37" s="23"/>
    </row>
    <row r="38" spans="1:14" x14ac:dyDescent="0.3">
      <c r="A38" s="25" t="s">
        <v>4</v>
      </c>
      <c r="B38" s="42" t="s">
        <v>1126</v>
      </c>
      <c r="C38" s="160">
        <v>15732.64985876</v>
      </c>
      <c r="F38" s="42"/>
      <c r="H38" s="23"/>
      <c r="L38" s="23"/>
      <c r="M38" s="23"/>
    </row>
    <row r="39" spans="1:14" x14ac:dyDescent="0.3">
      <c r="A39" s="25" t="s">
        <v>62</v>
      </c>
      <c r="B39" s="42" t="s">
        <v>63</v>
      </c>
      <c r="C39" s="160">
        <v>3289.8860399999999</v>
      </c>
      <c r="F39" s="42"/>
      <c r="H39" s="23"/>
      <c r="L39" s="23"/>
      <c r="M39" s="23"/>
      <c r="N39" s="54"/>
    </row>
    <row r="40" spans="1:14" outlineLevel="1" x14ac:dyDescent="0.3">
      <c r="A40" s="25" t="s">
        <v>64</v>
      </c>
      <c r="B40" s="48" t="s">
        <v>65</v>
      </c>
      <c r="C40" s="144" t="s">
        <v>950</v>
      </c>
      <c r="F40" s="42"/>
      <c r="H40" s="23"/>
      <c r="L40" s="23"/>
      <c r="M40" s="23"/>
      <c r="N40" s="54"/>
    </row>
    <row r="41" spans="1:14" outlineLevel="1" x14ac:dyDescent="0.3">
      <c r="A41" s="25" t="s">
        <v>66</v>
      </c>
      <c r="B41" s="48" t="s">
        <v>67</v>
      </c>
      <c r="C41" s="144" t="s">
        <v>950</v>
      </c>
      <c r="F41" s="42"/>
      <c r="H41" s="23"/>
      <c r="L41" s="23"/>
      <c r="M41" s="23"/>
      <c r="N41" s="54"/>
    </row>
    <row r="42" spans="1:14" outlineLevel="1" x14ac:dyDescent="0.3">
      <c r="A42" s="25" t="s">
        <v>68</v>
      </c>
      <c r="B42" s="48"/>
      <c r="C42" s="144"/>
      <c r="F42" s="42"/>
      <c r="H42" s="23"/>
      <c r="L42" s="23"/>
      <c r="M42" s="23"/>
      <c r="N42" s="54"/>
    </row>
    <row r="43" spans="1:14" outlineLevel="1" x14ac:dyDescent="0.3">
      <c r="A43" s="54" t="s">
        <v>1301</v>
      </c>
      <c r="B43" s="42"/>
      <c r="F43" s="42"/>
      <c r="H43" s="23"/>
      <c r="L43" s="23"/>
      <c r="M43" s="23"/>
      <c r="N43" s="54"/>
    </row>
    <row r="44" spans="1:14" ht="15" customHeight="1" x14ac:dyDescent="0.3">
      <c r="A44" s="44"/>
      <c r="B44" s="45" t="s">
        <v>69</v>
      </c>
      <c r="C44" s="92" t="s">
        <v>1127</v>
      </c>
      <c r="D44" s="44" t="s">
        <v>70</v>
      </c>
      <c r="E44" s="46"/>
      <c r="F44" s="47" t="s">
        <v>71</v>
      </c>
      <c r="G44" s="47" t="s">
        <v>72</v>
      </c>
      <c r="H44" s="23"/>
      <c r="L44" s="23"/>
      <c r="M44" s="23"/>
      <c r="N44" s="54"/>
    </row>
    <row r="45" spans="1:14" x14ac:dyDescent="0.3">
      <c r="A45" s="25" t="s">
        <v>8</v>
      </c>
      <c r="B45" s="42" t="s">
        <v>73</v>
      </c>
      <c r="C45" s="174">
        <v>0.25</v>
      </c>
      <c r="D45" s="140">
        <f>IF(OR(C38="[For completion]",C39="[For completion]"),"Please complete G.3.1.1 and G.3.1.2",(C38/C39-1))</f>
        <v>3.7821260881000001</v>
      </c>
      <c r="E45" s="140"/>
      <c r="F45" s="174">
        <v>0.25</v>
      </c>
      <c r="G45" s="104" t="s">
        <v>1447</v>
      </c>
      <c r="H45" s="23"/>
      <c r="L45" s="23"/>
      <c r="M45" s="23"/>
      <c r="N45" s="54"/>
    </row>
    <row r="46" spans="1:14" outlineLevel="1" x14ac:dyDescent="0.3">
      <c r="A46" s="25" t="s">
        <v>74</v>
      </c>
      <c r="B46" s="40" t="s">
        <v>75</v>
      </c>
      <c r="C46" s="140"/>
      <c r="D46" s="140"/>
      <c r="E46" s="140"/>
      <c r="F46" s="140"/>
      <c r="G46" s="61"/>
      <c r="H46" s="23"/>
      <c r="L46" s="23"/>
      <c r="M46" s="23"/>
      <c r="N46" s="54"/>
    </row>
    <row r="47" spans="1:14" outlineLevel="1" x14ac:dyDescent="0.3">
      <c r="A47" s="25" t="s">
        <v>76</v>
      </c>
      <c r="B47" s="40" t="s">
        <v>77</v>
      </c>
      <c r="C47" s="140"/>
      <c r="D47" s="140"/>
      <c r="E47" s="140"/>
      <c r="F47" s="140"/>
      <c r="G47" s="61"/>
      <c r="H47" s="23"/>
      <c r="L47" s="23"/>
      <c r="M47" s="23"/>
      <c r="N47" s="54"/>
    </row>
    <row r="48" spans="1:14" outlineLevel="1" x14ac:dyDescent="0.3">
      <c r="A48" s="25" t="s">
        <v>78</v>
      </c>
      <c r="B48" s="123" t="s">
        <v>1304</v>
      </c>
      <c r="C48" s="61"/>
      <c r="D48" s="61">
        <v>2.19</v>
      </c>
      <c r="E48" s="61"/>
      <c r="F48" s="61"/>
      <c r="G48" s="61"/>
      <c r="H48" s="23"/>
      <c r="L48" s="23"/>
      <c r="M48" s="23"/>
      <c r="N48" s="54"/>
    </row>
    <row r="49" spans="1:14" outlineLevel="1" x14ac:dyDescent="0.3">
      <c r="A49" s="25" t="s">
        <v>79</v>
      </c>
      <c r="B49" s="40"/>
      <c r="C49" s="61"/>
      <c r="D49" s="61"/>
      <c r="E49" s="61"/>
      <c r="F49" s="61"/>
      <c r="G49" s="61"/>
      <c r="H49" s="23"/>
      <c r="L49" s="23"/>
      <c r="M49" s="23"/>
      <c r="N49" s="54"/>
    </row>
    <row r="50" spans="1:14" outlineLevel="1" x14ac:dyDescent="0.3">
      <c r="A50" s="25" t="s">
        <v>80</v>
      </c>
      <c r="B50" s="40"/>
      <c r="C50" s="61"/>
      <c r="D50" s="61"/>
      <c r="E50" s="61"/>
      <c r="F50" s="61"/>
      <c r="G50" s="61"/>
      <c r="H50" s="23"/>
      <c r="L50" s="23"/>
      <c r="M50" s="23"/>
      <c r="N50" s="54"/>
    </row>
    <row r="51" spans="1:14" outlineLevel="1" x14ac:dyDescent="0.3">
      <c r="A51" s="25" t="s">
        <v>81</v>
      </c>
      <c r="B51" s="40"/>
      <c r="C51" s="61"/>
      <c r="D51" s="61"/>
      <c r="E51" s="61"/>
      <c r="F51" s="61"/>
      <c r="G51" s="61"/>
      <c r="H51" s="23"/>
      <c r="L51" s="23"/>
      <c r="M51" s="23"/>
      <c r="N51" s="54"/>
    </row>
    <row r="52" spans="1:14" ht="15" customHeight="1" x14ac:dyDescent="0.3">
      <c r="A52" s="44"/>
      <c r="B52" s="45" t="s">
        <v>82</v>
      </c>
      <c r="C52" s="44" t="s">
        <v>61</v>
      </c>
      <c r="D52" s="44"/>
      <c r="E52" s="46"/>
      <c r="F52" s="47" t="s">
        <v>83</v>
      </c>
      <c r="G52" s="47"/>
      <c r="H52" s="23"/>
      <c r="L52" s="23"/>
      <c r="M52" s="23"/>
      <c r="N52" s="54"/>
    </row>
    <row r="53" spans="1:14" x14ac:dyDescent="0.3">
      <c r="A53" s="25" t="s">
        <v>84</v>
      </c>
      <c r="B53" s="42" t="s">
        <v>85</v>
      </c>
      <c r="C53" s="160">
        <v>15732.64985876</v>
      </c>
      <c r="E53" s="49"/>
      <c r="F53" s="151">
        <f>IF($C$58=0,"",IF(C53="[for completion]","",C53/$C$58))</f>
        <v>1</v>
      </c>
      <c r="G53" s="50"/>
      <c r="H53" s="23"/>
      <c r="L53" s="23"/>
      <c r="M53" s="23"/>
      <c r="N53" s="54"/>
    </row>
    <row r="54" spans="1:14" x14ac:dyDescent="0.3">
      <c r="A54" s="25" t="s">
        <v>86</v>
      </c>
      <c r="B54" s="42" t="s">
        <v>87</v>
      </c>
      <c r="C54" s="144">
        <v>0</v>
      </c>
      <c r="E54" s="49"/>
      <c r="F54" s="151">
        <f>IF($C$58=0,"",IF(C54="[for completion]","",C54/$C$58))</f>
        <v>0</v>
      </c>
      <c r="G54" s="50"/>
      <c r="H54" s="23"/>
      <c r="L54" s="23"/>
      <c r="M54" s="23"/>
      <c r="N54" s="54"/>
    </row>
    <row r="55" spans="1:14" x14ac:dyDescent="0.3">
      <c r="A55" s="25" t="s">
        <v>88</v>
      </c>
      <c r="B55" s="42" t="s">
        <v>89</v>
      </c>
      <c r="C55" s="144">
        <v>0</v>
      </c>
      <c r="E55" s="49"/>
      <c r="F55" s="159">
        <f t="shared" ref="F55:F56" si="0">IF($C$58=0,"",IF(C55="[for completion]","",C55/$C$58))</f>
        <v>0</v>
      </c>
      <c r="G55" s="50"/>
      <c r="H55" s="23"/>
      <c r="L55" s="23"/>
      <c r="M55" s="23"/>
      <c r="N55" s="54"/>
    </row>
    <row r="56" spans="1:14" x14ac:dyDescent="0.3">
      <c r="A56" s="25" t="s">
        <v>90</v>
      </c>
      <c r="B56" s="42" t="s">
        <v>91</v>
      </c>
      <c r="C56" s="144">
        <v>0</v>
      </c>
      <c r="E56" s="49"/>
      <c r="F56" s="159">
        <f t="shared" si="0"/>
        <v>0</v>
      </c>
      <c r="G56" s="50"/>
      <c r="H56" s="23"/>
      <c r="L56" s="23"/>
      <c r="M56" s="23"/>
      <c r="N56" s="54"/>
    </row>
    <row r="57" spans="1:14" x14ac:dyDescent="0.3">
      <c r="A57" s="25" t="s">
        <v>92</v>
      </c>
      <c r="B57" s="25" t="s">
        <v>93</v>
      </c>
      <c r="C57" s="144">
        <v>0</v>
      </c>
      <c r="E57" s="49"/>
      <c r="F57" s="151">
        <f>IF($C$58=0,"",IF(C57="[for completion]","",C57/$C$58))</f>
        <v>0</v>
      </c>
      <c r="G57" s="50"/>
      <c r="H57" s="23"/>
      <c r="L57" s="23"/>
      <c r="M57" s="23"/>
      <c r="N57" s="54"/>
    </row>
    <row r="58" spans="1:14" x14ac:dyDescent="0.3">
      <c r="A58" s="25" t="s">
        <v>94</v>
      </c>
      <c r="B58" s="51" t="s">
        <v>95</v>
      </c>
      <c r="C58" s="145">
        <f>SUM(C53:C57)</f>
        <v>15732.64985876</v>
      </c>
      <c r="D58" s="49"/>
      <c r="E58" s="49"/>
      <c r="F58" s="152">
        <f>SUM(F53:F57)</f>
        <v>1</v>
      </c>
      <c r="G58" s="50"/>
      <c r="H58" s="23"/>
      <c r="L58" s="23"/>
      <c r="M58" s="23"/>
      <c r="N58" s="54"/>
    </row>
    <row r="59" spans="1:14" outlineLevel="1" x14ac:dyDescent="0.3">
      <c r="A59" s="25" t="s">
        <v>96</v>
      </c>
      <c r="B59" s="53" t="s">
        <v>97</v>
      </c>
      <c r="C59" s="144"/>
      <c r="E59" s="49"/>
      <c r="F59" s="151"/>
      <c r="G59" s="50"/>
      <c r="H59" s="23"/>
      <c r="L59" s="23"/>
      <c r="M59" s="23"/>
      <c r="N59" s="54"/>
    </row>
    <row r="60" spans="1:14" outlineLevel="1" x14ac:dyDescent="0.3">
      <c r="A60" s="25" t="s">
        <v>98</v>
      </c>
      <c r="B60" s="53" t="s">
        <v>97</v>
      </c>
      <c r="C60" s="144"/>
      <c r="E60" s="49"/>
      <c r="F60" s="151"/>
      <c r="G60" s="50"/>
      <c r="H60" s="23"/>
      <c r="L60" s="23"/>
      <c r="M60" s="23"/>
      <c r="N60" s="54"/>
    </row>
    <row r="61" spans="1:14" outlineLevel="1" x14ac:dyDescent="0.3">
      <c r="A61" s="25" t="s">
        <v>99</v>
      </c>
      <c r="B61" s="53" t="s">
        <v>97</v>
      </c>
      <c r="C61" s="144"/>
      <c r="E61" s="49"/>
      <c r="F61" s="151"/>
      <c r="G61" s="50"/>
      <c r="H61" s="23"/>
      <c r="L61" s="23"/>
      <c r="M61" s="23"/>
      <c r="N61" s="54"/>
    </row>
    <row r="62" spans="1:14" outlineLevel="1" x14ac:dyDescent="0.3">
      <c r="A62" s="25" t="s">
        <v>100</v>
      </c>
      <c r="B62" s="53" t="s">
        <v>97</v>
      </c>
      <c r="C62" s="144"/>
      <c r="E62" s="49"/>
      <c r="F62" s="151"/>
      <c r="G62" s="50"/>
      <c r="H62" s="23"/>
      <c r="L62" s="23"/>
      <c r="M62" s="23"/>
      <c r="N62" s="54"/>
    </row>
    <row r="63" spans="1:14" outlineLevel="1" x14ac:dyDescent="0.3">
      <c r="A63" s="25" t="s">
        <v>101</v>
      </c>
      <c r="B63" s="53" t="s">
        <v>97</v>
      </c>
      <c r="C63" s="144"/>
      <c r="E63" s="49"/>
      <c r="F63" s="151"/>
      <c r="G63" s="50"/>
      <c r="H63" s="23"/>
      <c r="L63" s="23"/>
      <c r="M63" s="23"/>
      <c r="N63" s="54"/>
    </row>
    <row r="64" spans="1:14" outlineLevel="1" x14ac:dyDescent="0.3">
      <c r="A64" s="25" t="s">
        <v>102</v>
      </c>
      <c r="B64" s="53" t="s">
        <v>97</v>
      </c>
      <c r="C64" s="146"/>
      <c r="D64" s="54"/>
      <c r="E64" s="54"/>
      <c r="F64" s="151"/>
      <c r="G64" s="52"/>
      <c r="H64" s="23"/>
      <c r="L64" s="23"/>
      <c r="M64" s="23"/>
      <c r="N64" s="54"/>
    </row>
    <row r="65" spans="1:14" ht="15" customHeight="1" x14ac:dyDescent="0.3">
      <c r="A65" s="44"/>
      <c r="B65" s="45" t="s">
        <v>103</v>
      </c>
      <c r="C65" s="92" t="s">
        <v>1138</v>
      </c>
      <c r="D65" s="92" t="s">
        <v>1139</v>
      </c>
      <c r="E65" s="46"/>
      <c r="F65" s="47" t="s">
        <v>104</v>
      </c>
      <c r="G65" s="55" t="s">
        <v>105</v>
      </c>
      <c r="H65" s="23"/>
      <c r="L65" s="23"/>
      <c r="M65" s="23"/>
      <c r="N65" s="54"/>
    </row>
    <row r="66" spans="1:14" x14ac:dyDescent="0.3">
      <c r="A66" s="25" t="s">
        <v>106</v>
      </c>
      <c r="B66" s="42" t="s">
        <v>1187</v>
      </c>
      <c r="C66" s="172">
        <v>10.25023</v>
      </c>
      <c r="D66" s="147" t="s">
        <v>953</v>
      </c>
      <c r="E66" s="39"/>
      <c r="F66" s="56"/>
      <c r="G66" s="57"/>
      <c r="H66" s="23"/>
      <c r="L66" s="23"/>
      <c r="M66" s="23"/>
      <c r="N66" s="54"/>
    </row>
    <row r="67" spans="1:14" x14ac:dyDescent="0.3">
      <c r="B67" s="42"/>
      <c r="E67" s="39"/>
      <c r="F67" s="56"/>
      <c r="G67" s="57"/>
      <c r="H67" s="23"/>
      <c r="L67" s="23"/>
      <c r="M67" s="23"/>
      <c r="N67" s="54"/>
    </row>
    <row r="68" spans="1:14" x14ac:dyDescent="0.3">
      <c r="B68" s="42" t="s">
        <v>1132</v>
      </c>
      <c r="C68" s="39"/>
      <c r="D68" s="39"/>
      <c r="E68" s="39"/>
      <c r="F68" s="57"/>
      <c r="G68" s="57"/>
      <c r="H68" s="23"/>
      <c r="L68" s="23"/>
      <c r="M68" s="23"/>
      <c r="N68" s="54"/>
    </row>
    <row r="69" spans="1:14" x14ac:dyDescent="0.3">
      <c r="B69" s="42" t="s">
        <v>108</v>
      </c>
      <c r="E69" s="39"/>
      <c r="F69" s="57"/>
      <c r="G69" s="57"/>
      <c r="H69" s="23"/>
      <c r="L69" s="23"/>
      <c r="M69" s="23"/>
      <c r="N69" s="54"/>
    </row>
    <row r="70" spans="1:14" x14ac:dyDescent="0.3">
      <c r="A70" s="25" t="s">
        <v>109</v>
      </c>
      <c r="B70" s="135" t="s">
        <v>1274</v>
      </c>
      <c r="C70" s="144">
        <v>165.98960112</v>
      </c>
      <c r="D70" s="144" t="s">
        <v>953</v>
      </c>
      <c r="E70" s="21"/>
      <c r="F70" s="151">
        <f t="shared" ref="F70:F76" si="1">IF($C$77=0,"",IF(C70="[for completion]","",C70/$C$77))</f>
        <v>1.0550644844331571E-2</v>
      </c>
      <c r="G70" s="151" t="str">
        <f>IF($D$77=0,"",IF(D70="[Mark as ND1 if not relevant]","",D70/$D$77))</f>
        <v/>
      </c>
      <c r="H70" s="23"/>
      <c r="L70" s="23"/>
      <c r="M70" s="23"/>
      <c r="N70" s="54"/>
    </row>
    <row r="71" spans="1:14" x14ac:dyDescent="0.3">
      <c r="A71" s="25" t="s">
        <v>110</v>
      </c>
      <c r="B71" s="136" t="s">
        <v>1275</v>
      </c>
      <c r="C71" s="144">
        <v>100.04973298</v>
      </c>
      <c r="D71" s="144" t="s">
        <v>953</v>
      </c>
      <c r="E71" s="21"/>
      <c r="F71" s="151">
        <f t="shared" si="1"/>
        <v>6.3593694563978311E-3</v>
      </c>
      <c r="G71" s="151" t="str">
        <f t="shared" ref="G71:G76" si="2">IF($D$77=0,"",IF(D71="[Mark as ND1 if not relevant]","",D71/$D$77))</f>
        <v/>
      </c>
      <c r="H71" s="23"/>
      <c r="L71" s="23"/>
      <c r="M71" s="23"/>
      <c r="N71" s="54"/>
    </row>
    <row r="72" spans="1:14" x14ac:dyDescent="0.3">
      <c r="A72" s="25" t="s">
        <v>111</v>
      </c>
      <c r="B72" s="135" t="s">
        <v>1276</v>
      </c>
      <c r="C72" s="144">
        <v>172.50171330000001</v>
      </c>
      <c r="D72" s="160" t="s">
        <v>953</v>
      </c>
      <c r="E72" s="21"/>
      <c r="F72" s="151">
        <f t="shared" si="1"/>
        <v>1.0964568260822915E-2</v>
      </c>
      <c r="G72" s="151" t="str">
        <f t="shared" si="2"/>
        <v/>
      </c>
      <c r="H72" s="23"/>
      <c r="L72" s="23"/>
      <c r="M72" s="23"/>
      <c r="N72" s="54"/>
    </row>
    <row r="73" spans="1:14" x14ac:dyDescent="0.3">
      <c r="A73" s="25" t="s">
        <v>112</v>
      </c>
      <c r="B73" s="135" t="s">
        <v>1277</v>
      </c>
      <c r="C73" s="144">
        <v>289.12061091000004</v>
      </c>
      <c r="D73" s="160" t="s">
        <v>953</v>
      </c>
      <c r="E73" s="21"/>
      <c r="F73" s="151">
        <f t="shared" si="1"/>
        <v>1.8377108338746673E-2</v>
      </c>
      <c r="G73" s="151" t="str">
        <f t="shared" si="2"/>
        <v/>
      </c>
      <c r="H73" s="23"/>
      <c r="L73" s="23"/>
      <c r="M73" s="23"/>
      <c r="N73" s="54"/>
    </row>
    <row r="74" spans="1:14" x14ac:dyDescent="0.3">
      <c r="A74" s="25" t="s">
        <v>113</v>
      </c>
      <c r="B74" s="135" t="s">
        <v>1278</v>
      </c>
      <c r="C74" s="144">
        <v>207.73247868999999</v>
      </c>
      <c r="D74" s="160" t="s">
        <v>953</v>
      </c>
      <c r="E74" s="21"/>
      <c r="F74" s="151">
        <f t="shared" si="1"/>
        <v>1.3203909103356403E-2</v>
      </c>
      <c r="G74" s="151" t="str">
        <f t="shared" si="2"/>
        <v/>
      </c>
      <c r="H74" s="23"/>
      <c r="L74" s="23"/>
      <c r="M74" s="23"/>
      <c r="N74" s="54"/>
    </row>
    <row r="75" spans="1:14" x14ac:dyDescent="0.3">
      <c r="A75" s="25" t="s">
        <v>114</v>
      </c>
      <c r="B75" s="135" t="s">
        <v>1279</v>
      </c>
      <c r="C75" s="144">
        <v>1910.6897087499999</v>
      </c>
      <c r="D75" s="160" t="s">
        <v>953</v>
      </c>
      <c r="E75" s="21"/>
      <c r="F75" s="151">
        <f t="shared" si="1"/>
        <v>0.12144741832451833</v>
      </c>
      <c r="G75" s="151" t="str">
        <f t="shared" si="2"/>
        <v/>
      </c>
      <c r="H75" s="23"/>
      <c r="L75" s="23"/>
      <c r="M75" s="23"/>
      <c r="N75" s="54"/>
    </row>
    <row r="76" spans="1:14" x14ac:dyDescent="0.3">
      <c r="A76" s="25" t="s">
        <v>115</v>
      </c>
      <c r="B76" s="135" t="s">
        <v>1280</v>
      </c>
      <c r="C76" s="144">
        <v>12886.56601301</v>
      </c>
      <c r="D76" s="160" t="s">
        <v>953</v>
      </c>
      <c r="E76" s="21"/>
      <c r="F76" s="151">
        <f t="shared" si="1"/>
        <v>0.81909698167182632</v>
      </c>
      <c r="G76" s="151" t="str">
        <f t="shared" si="2"/>
        <v/>
      </c>
      <c r="H76" s="23"/>
      <c r="L76" s="23"/>
      <c r="M76" s="23"/>
      <c r="N76" s="54"/>
    </row>
    <row r="77" spans="1:14" x14ac:dyDescent="0.3">
      <c r="A77" s="25" t="s">
        <v>116</v>
      </c>
      <c r="B77" s="58" t="s">
        <v>95</v>
      </c>
      <c r="C77" s="145">
        <f>SUM(C70:C76)</f>
        <v>15732.64985876</v>
      </c>
      <c r="D77" s="145">
        <f>SUM(D70:D76)</f>
        <v>0</v>
      </c>
      <c r="E77" s="42"/>
      <c r="F77" s="152">
        <f>SUM(F70:F76)</f>
        <v>1</v>
      </c>
      <c r="G77" s="152">
        <f>SUM(G70:G76)</f>
        <v>0</v>
      </c>
      <c r="H77" s="23"/>
      <c r="L77" s="23"/>
      <c r="M77" s="23"/>
      <c r="N77" s="54"/>
    </row>
    <row r="78" spans="1:14" outlineLevel="1" x14ac:dyDescent="0.3">
      <c r="A78" s="25" t="s">
        <v>117</v>
      </c>
      <c r="B78" s="59" t="s">
        <v>118</v>
      </c>
      <c r="C78" s="145"/>
      <c r="D78" s="145"/>
      <c r="E78" s="42"/>
      <c r="F78" s="151"/>
      <c r="G78" s="151" t="str">
        <f t="shared" ref="G78:G87" si="3">IF($D$77=0,"",IF(D78="[for completion]","",D78/$D$77))</f>
        <v/>
      </c>
      <c r="H78" s="23"/>
      <c r="L78" s="23"/>
      <c r="M78" s="23"/>
      <c r="N78" s="54"/>
    </row>
    <row r="79" spans="1:14" outlineLevel="1" x14ac:dyDescent="0.3">
      <c r="A79" s="25" t="s">
        <v>119</v>
      </c>
      <c r="B79" s="59" t="s">
        <v>120</v>
      </c>
      <c r="C79" s="145"/>
      <c r="D79" s="145"/>
      <c r="E79" s="42"/>
      <c r="F79" s="151"/>
      <c r="G79" s="151" t="str">
        <f t="shared" si="3"/>
        <v/>
      </c>
      <c r="H79" s="23"/>
      <c r="L79" s="23"/>
      <c r="M79" s="23"/>
      <c r="N79" s="54"/>
    </row>
    <row r="80" spans="1:14" outlineLevel="1" x14ac:dyDescent="0.3">
      <c r="A80" s="25" t="s">
        <v>121</v>
      </c>
      <c r="B80" s="59" t="s">
        <v>122</v>
      </c>
      <c r="C80" s="145"/>
      <c r="D80" s="145"/>
      <c r="E80" s="42"/>
      <c r="F80" s="151"/>
      <c r="G80" s="151" t="str">
        <f t="shared" si="3"/>
        <v/>
      </c>
      <c r="H80" s="23"/>
      <c r="L80" s="23"/>
      <c r="M80" s="23"/>
      <c r="N80" s="54"/>
    </row>
    <row r="81" spans="1:14" outlineLevel="1" x14ac:dyDescent="0.3">
      <c r="A81" s="25" t="s">
        <v>123</v>
      </c>
      <c r="B81" s="59" t="s">
        <v>124</v>
      </c>
      <c r="C81" s="145"/>
      <c r="D81" s="145"/>
      <c r="E81" s="42"/>
      <c r="F81" s="151"/>
      <c r="G81" s="151" t="str">
        <f t="shared" si="3"/>
        <v/>
      </c>
      <c r="H81" s="23"/>
      <c r="L81" s="23"/>
      <c r="M81" s="23"/>
      <c r="N81" s="54"/>
    </row>
    <row r="82" spans="1:14" outlineLevel="1" x14ac:dyDescent="0.3">
      <c r="A82" s="25" t="s">
        <v>125</v>
      </c>
      <c r="B82" s="59" t="s">
        <v>126</v>
      </c>
      <c r="C82" s="145"/>
      <c r="D82" s="145"/>
      <c r="E82" s="42"/>
      <c r="F82" s="151"/>
      <c r="G82" s="151" t="str">
        <f t="shared" si="3"/>
        <v/>
      </c>
      <c r="H82" s="23"/>
      <c r="L82" s="23"/>
      <c r="M82" s="23"/>
      <c r="N82" s="54"/>
    </row>
    <row r="83" spans="1:14" outlineLevel="1" x14ac:dyDescent="0.3">
      <c r="A83" s="25" t="s">
        <v>127</v>
      </c>
      <c r="B83" s="59"/>
      <c r="C83" s="49"/>
      <c r="D83" s="49"/>
      <c r="E83" s="42"/>
      <c r="F83" s="50"/>
      <c r="G83" s="50"/>
      <c r="H83" s="23"/>
      <c r="L83" s="23"/>
      <c r="M83" s="23"/>
      <c r="N83" s="54"/>
    </row>
    <row r="84" spans="1:14" outlineLevel="1" x14ac:dyDescent="0.3">
      <c r="A84" s="25" t="s">
        <v>128</v>
      </c>
      <c r="B84" s="59"/>
      <c r="C84" s="49"/>
      <c r="D84" s="49"/>
      <c r="E84" s="42"/>
      <c r="F84" s="50"/>
      <c r="G84" s="50"/>
      <c r="H84" s="23"/>
      <c r="L84" s="23"/>
      <c r="M84" s="23"/>
      <c r="N84" s="54"/>
    </row>
    <row r="85" spans="1:14" outlineLevel="1" x14ac:dyDescent="0.3">
      <c r="A85" s="25" t="s">
        <v>129</v>
      </c>
      <c r="B85" s="59"/>
      <c r="C85" s="49"/>
      <c r="D85" s="49"/>
      <c r="E85" s="42"/>
      <c r="F85" s="50"/>
      <c r="G85" s="50"/>
      <c r="H85" s="23"/>
      <c r="L85" s="23"/>
      <c r="M85" s="23"/>
      <c r="N85" s="54"/>
    </row>
    <row r="86" spans="1:14" outlineLevel="1" x14ac:dyDescent="0.3">
      <c r="A86" s="25" t="s">
        <v>130</v>
      </c>
      <c r="B86" s="58"/>
      <c r="C86" s="49"/>
      <c r="D86" s="49"/>
      <c r="E86" s="42"/>
      <c r="F86" s="50"/>
      <c r="G86" s="50" t="str">
        <f t="shared" si="3"/>
        <v/>
      </c>
      <c r="H86" s="23"/>
      <c r="L86" s="23"/>
      <c r="M86" s="23"/>
      <c r="N86" s="54"/>
    </row>
    <row r="87" spans="1:14" outlineLevel="1" x14ac:dyDescent="0.3">
      <c r="A87" s="25" t="s">
        <v>131</v>
      </c>
      <c r="B87" s="59"/>
      <c r="C87" s="49"/>
      <c r="D87" s="49"/>
      <c r="E87" s="42"/>
      <c r="F87" s="50"/>
      <c r="G87" s="50" t="str">
        <f t="shared" si="3"/>
        <v/>
      </c>
      <c r="H87" s="23"/>
      <c r="L87" s="23"/>
      <c r="M87" s="23"/>
      <c r="N87" s="54"/>
    </row>
    <row r="88" spans="1:14" ht="15" customHeight="1" x14ac:dyDescent="0.3">
      <c r="A88" s="44"/>
      <c r="B88" s="45" t="s">
        <v>132</v>
      </c>
      <c r="C88" s="92" t="s">
        <v>1140</v>
      </c>
      <c r="D88" s="92" t="s">
        <v>1141</v>
      </c>
      <c r="E88" s="46"/>
      <c r="F88" s="47" t="s">
        <v>133</v>
      </c>
      <c r="G88" s="44" t="s">
        <v>134</v>
      </c>
      <c r="H88" s="23"/>
      <c r="L88" s="23"/>
      <c r="M88" s="23"/>
      <c r="N88" s="54"/>
    </row>
    <row r="89" spans="1:14" x14ac:dyDescent="0.3">
      <c r="A89" s="25" t="s">
        <v>135</v>
      </c>
      <c r="B89" s="42" t="s">
        <v>107</v>
      </c>
      <c r="C89" s="147">
        <v>5.6165728509550412</v>
      </c>
      <c r="D89" s="160" t="s">
        <v>953</v>
      </c>
      <c r="E89" s="39"/>
      <c r="F89" s="157"/>
      <c r="G89" s="158"/>
      <c r="H89" s="23"/>
      <c r="L89" s="23"/>
      <c r="M89" s="23"/>
      <c r="N89" s="54"/>
    </row>
    <row r="90" spans="1:14" x14ac:dyDescent="0.3">
      <c r="B90" s="42"/>
      <c r="C90" s="147"/>
      <c r="D90" s="147"/>
      <c r="E90" s="39"/>
      <c r="F90" s="157"/>
      <c r="G90" s="158"/>
      <c r="H90" s="23"/>
      <c r="L90" s="23"/>
      <c r="M90" s="23"/>
      <c r="N90" s="54"/>
    </row>
    <row r="91" spans="1:14" x14ac:dyDescent="0.3">
      <c r="B91" s="42" t="s">
        <v>1133</v>
      </c>
      <c r="C91" s="156"/>
      <c r="D91" s="156"/>
      <c r="E91" s="39"/>
      <c r="F91" s="158"/>
      <c r="G91" s="158"/>
      <c r="H91" s="23"/>
      <c r="L91" s="23"/>
      <c r="M91" s="23"/>
      <c r="N91" s="54"/>
    </row>
    <row r="92" spans="1:14" x14ac:dyDescent="0.3">
      <c r="A92" s="25" t="s">
        <v>136</v>
      </c>
      <c r="B92" s="42" t="s">
        <v>108</v>
      </c>
      <c r="C92" s="147"/>
      <c r="D92" s="147"/>
      <c r="E92" s="39"/>
      <c r="F92" s="158"/>
      <c r="G92" s="158"/>
      <c r="H92" s="23"/>
      <c r="L92" s="23"/>
      <c r="M92" s="23"/>
      <c r="N92" s="54"/>
    </row>
    <row r="93" spans="1:14" x14ac:dyDescent="0.3">
      <c r="A93" s="25" t="s">
        <v>137</v>
      </c>
      <c r="B93" s="136" t="s">
        <v>1274</v>
      </c>
      <c r="C93" s="144">
        <v>300</v>
      </c>
      <c r="D93" s="160" t="s">
        <v>953</v>
      </c>
      <c r="E93" s="21"/>
      <c r="F93" s="151">
        <f>IF($C$100=0,"",IF(C93="[for completion]","",IF(C93="","",C93/$C$100)))</f>
        <v>9.1188568951160384E-2</v>
      </c>
      <c r="G93" s="151" t="str">
        <f>IF($D$100=0,"",IF(D93="[Mark as ND1 if not relevant]","",IF(D93="","",D93/$D$100)))</f>
        <v/>
      </c>
      <c r="H93" s="23"/>
      <c r="L93" s="23"/>
      <c r="M93" s="23"/>
      <c r="N93" s="54"/>
    </row>
    <row r="94" spans="1:14" x14ac:dyDescent="0.3">
      <c r="A94" s="25" t="s">
        <v>138</v>
      </c>
      <c r="B94" s="136" t="s">
        <v>1275</v>
      </c>
      <c r="C94" s="144">
        <v>0</v>
      </c>
      <c r="D94" s="160" t="s">
        <v>953</v>
      </c>
      <c r="E94" s="21"/>
      <c r="F94" s="151">
        <f t="shared" ref="F94:F99" si="4">IF($C$100=0,"",IF(C94="[for completion]","",IF(C94="","",C94/$C$100)))</f>
        <v>0</v>
      </c>
      <c r="G94" s="151" t="str">
        <f t="shared" ref="G94:G99" si="5">IF($D$100=0,"",IF(D94="[Mark as ND1 if not relevant]","",IF(D94="","",D94/$D$100)))</f>
        <v/>
      </c>
      <c r="H94" s="23"/>
      <c r="L94" s="23"/>
      <c r="M94" s="23"/>
      <c r="N94" s="54"/>
    </row>
    <row r="95" spans="1:14" x14ac:dyDescent="0.3">
      <c r="A95" s="25" t="s">
        <v>139</v>
      </c>
      <c r="B95" s="136" t="s">
        <v>1276</v>
      </c>
      <c r="C95" s="144">
        <v>129.62962999999999</v>
      </c>
      <c r="D95" s="160" t="s">
        <v>953</v>
      </c>
      <c r="E95" s="21"/>
      <c r="F95" s="151">
        <f t="shared" si="4"/>
        <v>3.9402468177894695E-2</v>
      </c>
      <c r="G95" s="151" t="str">
        <f t="shared" si="5"/>
        <v/>
      </c>
      <c r="H95" s="23"/>
      <c r="L95" s="23"/>
      <c r="M95" s="23"/>
      <c r="N95" s="54"/>
    </row>
    <row r="96" spans="1:14" x14ac:dyDescent="0.3">
      <c r="A96" s="25" t="s">
        <v>140</v>
      </c>
      <c r="B96" s="136" t="s">
        <v>1277</v>
      </c>
      <c r="C96" s="144">
        <v>100</v>
      </c>
      <c r="D96" s="160" t="s">
        <v>953</v>
      </c>
      <c r="E96" s="21"/>
      <c r="F96" s="151">
        <f t="shared" si="4"/>
        <v>3.0396189650386797E-2</v>
      </c>
      <c r="G96" s="151" t="str">
        <f t="shared" si="5"/>
        <v/>
      </c>
      <c r="H96" s="23"/>
      <c r="L96" s="23"/>
      <c r="M96" s="23"/>
      <c r="N96" s="54"/>
    </row>
    <row r="97" spans="1:14" x14ac:dyDescent="0.3">
      <c r="A97" s="25" t="s">
        <v>141</v>
      </c>
      <c r="B97" s="136" t="s">
        <v>1278</v>
      </c>
      <c r="C97" s="144">
        <v>1610.25641</v>
      </c>
      <c r="D97" s="160" t="s">
        <v>953</v>
      </c>
      <c r="E97" s="21"/>
      <c r="F97" s="151">
        <f t="shared" si="4"/>
        <v>0.48945659224110999</v>
      </c>
      <c r="G97" s="151" t="str">
        <f t="shared" si="5"/>
        <v/>
      </c>
      <c r="H97" s="23"/>
      <c r="L97" s="23"/>
      <c r="M97" s="23"/>
    </row>
    <row r="98" spans="1:14" x14ac:dyDescent="0.3">
      <c r="A98" s="25" t="s">
        <v>142</v>
      </c>
      <c r="B98" s="136" t="s">
        <v>1279</v>
      </c>
      <c r="C98" s="144">
        <v>950</v>
      </c>
      <c r="D98" s="160" t="s">
        <v>953</v>
      </c>
      <c r="E98" s="21"/>
      <c r="F98" s="151">
        <f t="shared" si="4"/>
        <v>0.28876380167867455</v>
      </c>
      <c r="G98" s="151" t="str">
        <f t="shared" si="5"/>
        <v/>
      </c>
      <c r="H98" s="23"/>
      <c r="L98" s="23"/>
      <c r="M98" s="23"/>
    </row>
    <row r="99" spans="1:14" x14ac:dyDescent="0.3">
      <c r="A99" s="25" t="s">
        <v>143</v>
      </c>
      <c r="B99" s="136" t="s">
        <v>1280</v>
      </c>
      <c r="C99" s="144">
        <v>200</v>
      </c>
      <c r="D99" s="160" t="s">
        <v>953</v>
      </c>
      <c r="E99" s="21"/>
      <c r="F99" s="151">
        <f t="shared" si="4"/>
        <v>6.0792379300773594E-2</v>
      </c>
      <c r="G99" s="151" t="str">
        <f t="shared" si="5"/>
        <v/>
      </c>
      <c r="H99" s="23"/>
      <c r="L99" s="23"/>
      <c r="M99" s="23"/>
    </row>
    <row r="100" spans="1:14" x14ac:dyDescent="0.3">
      <c r="A100" s="25" t="s">
        <v>144</v>
      </c>
      <c r="B100" s="58" t="s">
        <v>95</v>
      </c>
      <c r="C100" s="145">
        <f>SUM(C93:C99)</f>
        <v>3289.8860399999999</v>
      </c>
      <c r="D100" s="145">
        <f>SUM(D93:D99)</f>
        <v>0</v>
      </c>
      <c r="E100" s="42"/>
      <c r="F100" s="152">
        <f>SUM(F93:F99)</f>
        <v>1</v>
      </c>
      <c r="G100" s="152">
        <f>SUM(G93:G99)</f>
        <v>0</v>
      </c>
      <c r="H100" s="23"/>
      <c r="L100" s="23"/>
      <c r="M100" s="23"/>
    </row>
    <row r="101" spans="1:14" outlineLevel="1" x14ac:dyDescent="0.3">
      <c r="A101" s="25" t="s">
        <v>145</v>
      </c>
      <c r="B101" s="59" t="s">
        <v>118</v>
      </c>
      <c r="C101" s="145"/>
      <c r="D101" s="145"/>
      <c r="E101" s="42"/>
      <c r="F101" s="151"/>
      <c r="G101" s="151" t="str">
        <f t="shared" ref="G101:G105" si="6">IF($D$100=0,"",IF(D101="[for completion]","",D101/$D$100))</f>
        <v/>
      </c>
      <c r="H101" s="23"/>
      <c r="L101" s="23"/>
      <c r="M101" s="23"/>
    </row>
    <row r="102" spans="1:14" outlineLevel="1" x14ac:dyDescent="0.3">
      <c r="A102" s="25" t="s">
        <v>146</v>
      </c>
      <c r="B102" s="59" t="s">
        <v>120</v>
      </c>
      <c r="C102" s="145"/>
      <c r="D102" s="145"/>
      <c r="E102" s="42"/>
      <c r="F102" s="151"/>
      <c r="G102" s="151" t="str">
        <f t="shared" si="6"/>
        <v/>
      </c>
      <c r="H102" s="23"/>
      <c r="L102" s="23"/>
      <c r="M102" s="23"/>
    </row>
    <row r="103" spans="1:14" outlineLevel="1" x14ac:dyDescent="0.3">
      <c r="A103" s="25" t="s">
        <v>147</v>
      </c>
      <c r="B103" s="59" t="s">
        <v>122</v>
      </c>
      <c r="C103" s="145"/>
      <c r="D103" s="145"/>
      <c r="E103" s="42"/>
      <c r="F103" s="151"/>
      <c r="G103" s="151" t="str">
        <f t="shared" si="6"/>
        <v/>
      </c>
      <c r="H103" s="23"/>
      <c r="L103" s="23"/>
      <c r="M103" s="23"/>
    </row>
    <row r="104" spans="1:14" outlineLevel="1" x14ac:dyDescent="0.3">
      <c r="A104" s="25" t="s">
        <v>148</v>
      </c>
      <c r="B104" s="59" t="s">
        <v>124</v>
      </c>
      <c r="C104" s="145"/>
      <c r="D104" s="145"/>
      <c r="E104" s="42"/>
      <c r="F104" s="151"/>
      <c r="G104" s="151" t="str">
        <f t="shared" si="6"/>
        <v/>
      </c>
      <c r="H104" s="23"/>
      <c r="L104" s="23"/>
      <c r="M104" s="23"/>
    </row>
    <row r="105" spans="1:14" outlineLevel="1" x14ac:dyDescent="0.3">
      <c r="A105" s="25" t="s">
        <v>149</v>
      </c>
      <c r="B105" s="59" t="s">
        <v>126</v>
      </c>
      <c r="C105" s="145"/>
      <c r="D105" s="145"/>
      <c r="E105" s="42"/>
      <c r="F105" s="151"/>
      <c r="G105" s="151" t="str">
        <f t="shared" si="6"/>
        <v/>
      </c>
      <c r="H105" s="23"/>
      <c r="L105" s="23"/>
      <c r="M105" s="23"/>
    </row>
    <row r="106" spans="1:14" outlineLevel="1" x14ac:dyDescent="0.3">
      <c r="A106" s="25" t="s">
        <v>150</v>
      </c>
      <c r="B106" s="59"/>
      <c r="C106" s="49"/>
      <c r="D106" s="49"/>
      <c r="E106" s="42"/>
      <c r="F106" s="50"/>
      <c r="G106" s="50"/>
      <c r="H106" s="23"/>
      <c r="L106" s="23"/>
      <c r="M106" s="23"/>
    </row>
    <row r="107" spans="1:14" outlineLevel="1" x14ac:dyDescent="0.3">
      <c r="A107" s="25" t="s">
        <v>151</v>
      </c>
      <c r="B107" s="59"/>
      <c r="C107" s="49"/>
      <c r="D107" s="49"/>
      <c r="E107" s="42"/>
      <c r="F107" s="50"/>
      <c r="G107" s="50"/>
      <c r="H107" s="23"/>
      <c r="L107" s="23"/>
      <c r="M107" s="23"/>
    </row>
    <row r="108" spans="1:14" outlineLevel="1" x14ac:dyDescent="0.3">
      <c r="A108" s="25" t="s">
        <v>152</v>
      </c>
      <c r="B108" s="58"/>
      <c r="C108" s="49"/>
      <c r="D108" s="49"/>
      <c r="E108" s="42"/>
      <c r="F108" s="50"/>
      <c r="G108" s="50"/>
      <c r="H108" s="23"/>
      <c r="L108" s="23"/>
      <c r="M108" s="23"/>
    </row>
    <row r="109" spans="1:14" outlineLevel="1" x14ac:dyDescent="0.3">
      <c r="A109" s="25" t="s">
        <v>153</v>
      </c>
      <c r="B109" s="59"/>
      <c r="C109" s="49"/>
      <c r="D109" s="49"/>
      <c r="E109" s="42"/>
      <c r="F109" s="50"/>
      <c r="G109" s="50"/>
      <c r="H109" s="23"/>
      <c r="L109" s="23"/>
      <c r="M109" s="23"/>
    </row>
    <row r="110" spans="1:14" outlineLevel="1" x14ac:dyDescent="0.3">
      <c r="A110" s="25" t="s">
        <v>154</v>
      </c>
      <c r="B110" s="59"/>
      <c r="C110" s="49"/>
      <c r="D110" s="49"/>
      <c r="E110" s="42"/>
      <c r="F110" s="50"/>
      <c r="G110" s="50"/>
      <c r="H110" s="23"/>
      <c r="L110" s="23"/>
      <c r="M110" s="23"/>
    </row>
    <row r="111" spans="1:14" ht="15" customHeight="1" x14ac:dyDescent="0.3">
      <c r="A111" s="44"/>
      <c r="B111" s="150" t="s">
        <v>1298</v>
      </c>
      <c r="C111" s="47" t="s">
        <v>155</v>
      </c>
      <c r="D111" s="47" t="s">
        <v>156</v>
      </c>
      <c r="E111" s="46"/>
      <c r="F111" s="47" t="s">
        <v>157</v>
      </c>
      <c r="G111" s="47" t="s">
        <v>158</v>
      </c>
      <c r="H111" s="23"/>
      <c r="L111" s="23"/>
      <c r="M111" s="23"/>
    </row>
    <row r="112" spans="1:14" s="60" customFormat="1" x14ac:dyDescent="0.3">
      <c r="A112" s="25" t="s">
        <v>159</v>
      </c>
      <c r="B112" s="42" t="s">
        <v>160</v>
      </c>
      <c r="C112" s="144">
        <v>15420.966096440001</v>
      </c>
      <c r="D112" s="160" t="s">
        <v>953</v>
      </c>
      <c r="E112" s="50"/>
      <c r="F112" s="151">
        <f>IF($C$129=0,"",IF(C112="[for completion]","",IF(C112="","",C112/$C$129)))</f>
        <v>0.98018873075304258</v>
      </c>
      <c r="G112" s="151" t="str">
        <f>IF($D$129=0,"",IF(D112="[for completion]","",IF(D112="","",D112/$D$129)))</f>
        <v/>
      </c>
      <c r="I112" s="25"/>
      <c r="J112" s="25"/>
      <c r="K112" s="25"/>
      <c r="L112" s="23" t="s">
        <v>1283</v>
      </c>
      <c r="M112" s="23"/>
      <c r="N112" s="23"/>
    </row>
    <row r="113" spans="1:14" s="60" customFormat="1" x14ac:dyDescent="0.3">
      <c r="A113" s="25" t="s">
        <v>161</v>
      </c>
      <c r="B113" s="42" t="s">
        <v>1284</v>
      </c>
      <c r="C113" s="160">
        <v>0</v>
      </c>
      <c r="D113" s="160" t="s">
        <v>953</v>
      </c>
      <c r="E113" s="50"/>
      <c r="F113" s="151">
        <f t="shared" ref="F113:F128" si="7">IF($C$129=0,"",IF(C113="[for completion]","",IF(C113="","",C113/$C$129)))</f>
        <v>0</v>
      </c>
      <c r="G113" s="151" t="str">
        <f t="shared" ref="G113:G128" si="8">IF($D$129=0,"",IF(D113="[for completion]","",IF(D113="","",D113/$D$129)))</f>
        <v/>
      </c>
      <c r="I113" s="25"/>
      <c r="J113" s="25"/>
      <c r="K113" s="25"/>
      <c r="L113" s="42" t="s">
        <v>1284</v>
      </c>
      <c r="M113" s="23"/>
      <c r="N113" s="23"/>
    </row>
    <row r="114" spans="1:14" s="60" customFormat="1" x14ac:dyDescent="0.3">
      <c r="A114" s="25" t="s">
        <v>162</v>
      </c>
      <c r="B114" s="42" t="s">
        <v>169</v>
      </c>
      <c r="C114" s="160">
        <v>0</v>
      </c>
      <c r="D114" s="160" t="s">
        <v>953</v>
      </c>
      <c r="E114" s="50"/>
      <c r="F114" s="151">
        <f t="shared" si="7"/>
        <v>0</v>
      </c>
      <c r="G114" s="151" t="str">
        <f t="shared" si="8"/>
        <v/>
      </c>
      <c r="I114" s="25"/>
      <c r="J114" s="25"/>
      <c r="K114" s="25"/>
      <c r="L114" s="42" t="s">
        <v>169</v>
      </c>
      <c r="M114" s="23"/>
      <c r="N114" s="23"/>
    </row>
    <row r="115" spans="1:14" s="60" customFormat="1" x14ac:dyDescent="0.3">
      <c r="A115" s="25" t="s">
        <v>163</v>
      </c>
      <c r="B115" s="42" t="s">
        <v>1285</v>
      </c>
      <c r="C115" s="160">
        <v>0</v>
      </c>
      <c r="D115" s="160" t="s">
        <v>953</v>
      </c>
      <c r="E115" s="50"/>
      <c r="F115" s="151">
        <f t="shared" si="7"/>
        <v>0</v>
      </c>
      <c r="G115" s="151" t="str">
        <f t="shared" si="8"/>
        <v/>
      </c>
      <c r="I115" s="25"/>
      <c r="J115" s="25"/>
      <c r="K115" s="25"/>
      <c r="L115" s="42" t="s">
        <v>1285</v>
      </c>
      <c r="M115" s="23"/>
      <c r="N115" s="23"/>
    </row>
    <row r="116" spans="1:14" s="60" customFormat="1" x14ac:dyDescent="0.3">
      <c r="A116" s="25" t="s">
        <v>165</v>
      </c>
      <c r="B116" s="42" t="s">
        <v>1286</v>
      </c>
      <c r="C116" s="160">
        <v>234.04413344</v>
      </c>
      <c r="D116" s="160" t="s">
        <v>953</v>
      </c>
      <c r="E116" s="50"/>
      <c r="F116" s="151">
        <f t="shared" si="7"/>
        <v>1.4876332692911443E-2</v>
      </c>
      <c r="G116" s="151" t="str">
        <f t="shared" si="8"/>
        <v/>
      </c>
      <c r="I116" s="25"/>
      <c r="J116" s="25"/>
      <c r="K116" s="25"/>
      <c r="L116" s="42" t="s">
        <v>1286</v>
      </c>
      <c r="M116" s="23"/>
      <c r="N116" s="23"/>
    </row>
    <row r="117" spans="1:14" s="60" customFormat="1" x14ac:dyDescent="0.3">
      <c r="A117" s="25" t="s">
        <v>166</v>
      </c>
      <c r="B117" s="42" t="s">
        <v>171</v>
      </c>
      <c r="C117" s="160">
        <v>0</v>
      </c>
      <c r="D117" s="160" t="s">
        <v>953</v>
      </c>
      <c r="E117" s="42"/>
      <c r="F117" s="151">
        <f t="shared" si="7"/>
        <v>0</v>
      </c>
      <c r="G117" s="151" t="str">
        <f t="shared" si="8"/>
        <v/>
      </c>
      <c r="I117" s="25"/>
      <c r="J117" s="25"/>
      <c r="K117" s="25"/>
      <c r="L117" s="42" t="s">
        <v>171</v>
      </c>
      <c r="M117" s="23"/>
      <c r="N117" s="23"/>
    </row>
    <row r="118" spans="1:14" x14ac:dyDescent="0.3">
      <c r="A118" s="25" t="s">
        <v>167</v>
      </c>
      <c r="B118" s="42" t="s">
        <v>173</v>
      </c>
      <c r="C118" s="160">
        <v>0</v>
      </c>
      <c r="D118" s="160" t="s">
        <v>953</v>
      </c>
      <c r="E118" s="42"/>
      <c r="F118" s="151">
        <f t="shared" si="7"/>
        <v>0</v>
      </c>
      <c r="G118" s="151" t="str">
        <f t="shared" si="8"/>
        <v/>
      </c>
      <c r="L118" s="42" t="s">
        <v>173</v>
      </c>
      <c r="M118" s="23"/>
    </row>
    <row r="119" spans="1:14" x14ac:dyDescent="0.3">
      <c r="A119" s="25" t="s">
        <v>168</v>
      </c>
      <c r="B119" s="42" t="s">
        <v>1287</v>
      </c>
      <c r="C119" s="160">
        <v>0</v>
      </c>
      <c r="D119" s="160" t="s">
        <v>953</v>
      </c>
      <c r="E119" s="42"/>
      <c r="F119" s="151">
        <f t="shared" si="7"/>
        <v>0</v>
      </c>
      <c r="G119" s="151" t="str">
        <f t="shared" si="8"/>
        <v/>
      </c>
      <c r="L119" s="42" t="s">
        <v>1287</v>
      </c>
      <c r="M119" s="23"/>
    </row>
    <row r="120" spans="1:14" x14ac:dyDescent="0.3">
      <c r="A120" s="25" t="s">
        <v>170</v>
      </c>
      <c r="B120" s="42" t="s">
        <v>175</v>
      </c>
      <c r="C120" s="160">
        <v>0</v>
      </c>
      <c r="D120" s="160" t="s">
        <v>953</v>
      </c>
      <c r="E120" s="42"/>
      <c r="F120" s="151">
        <f t="shared" si="7"/>
        <v>0</v>
      </c>
      <c r="G120" s="151" t="str">
        <f t="shared" si="8"/>
        <v/>
      </c>
      <c r="L120" s="42" t="s">
        <v>175</v>
      </c>
      <c r="M120" s="23"/>
    </row>
    <row r="121" spans="1:14" x14ac:dyDescent="0.3">
      <c r="A121" s="25" t="s">
        <v>172</v>
      </c>
      <c r="B121" s="42" t="s">
        <v>1294</v>
      </c>
      <c r="C121" s="160">
        <v>3.4266498300000001</v>
      </c>
      <c r="D121" s="160" t="s">
        <v>953</v>
      </c>
      <c r="E121" s="42"/>
      <c r="F121" s="151">
        <f t="shared" ref="F121" si="9">IF($C$129=0,"",IF(C121="[for completion]","",IF(C121="","",C121/$C$129)))</f>
        <v>2.1780500174876948E-4</v>
      </c>
      <c r="G121" s="151" t="str">
        <f t="shared" ref="G121" si="10">IF($D$129=0,"",IF(D121="[for completion]","",IF(D121="","",D121/$D$129)))</f>
        <v/>
      </c>
      <c r="L121" s="42"/>
      <c r="M121" s="23"/>
    </row>
    <row r="122" spans="1:14" x14ac:dyDescent="0.3">
      <c r="A122" s="25" t="s">
        <v>174</v>
      </c>
      <c r="B122" s="42" t="s">
        <v>177</v>
      </c>
      <c r="C122" s="160">
        <v>0</v>
      </c>
      <c r="D122" s="160" t="s">
        <v>953</v>
      </c>
      <c r="E122" s="42"/>
      <c r="F122" s="151">
        <f t="shared" si="7"/>
        <v>0</v>
      </c>
      <c r="G122" s="151" t="str">
        <f t="shared" si="8"/>
        <v/>
      </c>
      <c r="L122" s="42" t="s">
        <v>177</v>
      </c>
      <c r="M122" s="23"/>
    </row>
    <row r="123" spans="1:14" x14ac:dyDescent="0.3">
      <c r="A123" s="25" t="s">
        <v>176</v>
      </c>
      <c r="B123" s="42" t="s">
        <v>164</v>
      </c>
      <c r="C123" s="160">
        <v>0</v>
      </c>
      <c r="D123" s="160" t="s">
        <v>953</v>
      </c>
      <c r="E123" s="42"/>
      <c r="F123" s="151">
        <f t="shared" si="7"/>
        <v>0</v>
      </c>
      <c r="G123" s="151" t="str">
        <f t="shared" si="8"/>
        <v/>
      </c>
      <c r="L123" s="42" t="s">
        <v>164</v>
      </c>
      <c r="M123" s="23"/>
    </row>
    <row r="124" spans="1:14" x14ac:dyDescent="0.3">
      <c r="A124" s="25" t="s">
        <v>178</v>
      </c>
      <c r="B124" s="136" t="s">
        <v>1289</v>
      </c>
      <c r="C124" s="160">
        <v>0</v>
      </c>
      <c r="D124" s="160" t="s">
        <v>953</v>
      </c>
      <c r="E124" s="42"/>
      <c r="F124" s="151">
        <f t="shared" si="7"/>
        <v>0</v>
      </c>
      <c r="G124" s="151" t="str">
        <f t="shared" si="8"/>
        <v/>
      </c>
      <c r="L124" s="136" t="s">
        <v>1289</v>
      </c>
      <c r="M124" s="23"/>
    </row>
    <row r="125" spans="1:14" x14ac:dyDescent="0.3">
      <c r="A125" s="25" t="s">
        <v>180</v>
      </c>
      <c r="B125" s="42" t="s">
        <v>179</v>
      </c>
      <c r="C125" s="160">
        <v>0</v>
      </c>
      <c r="D125" s="160" t="s">
        <v>953</v>
      </c>
      <c r="E125" s="42"/>
      <c r="F125" s="151">
        <f t="shared" si="7"/>
        <v>0</v>
      </c>
      <c r="G125" s="151" t="str">
        <f t="shared" si="8"/>
        <v/>
      </c>
      <c r="L125" s="42" t="s">
        <v>179</v>
      </c>
      <c r="M125" s="23"/>
    </row>
    <row r="126" spans="1:14" x14ac:dyDescent="0.3">
      <c r="A126" s="25" t="s">
        <v>182</v>
      </c>
      <c r="B126" s="42" t="s">
        <v>181</v>
      </c>
      <c r="C126" s="160">
        <v>0</v>
      </c>
      <c r="D126" s="160" t="s">
        <v>953</v>
      </c>
      <c r="E126" s="42"/>
      <c r="F126" s="151">
        <f t="shared" si="7"/>
        <v>0</v>
      </c>
      <c r="G126" s="151" t="str">
        <f t="shared" si="8"/>
        <v/>
      </c>
      <c r="H126" s="54"/>
      <c r="L126" s="42" t="s">
        <v>181</v>
      </c>
      <c r="M126" s="23"/>
    </row>
    <row r="127" spans="1:14" x14ac:dyDescent="0.3">
      <c r="A127" s="25" t="s">
        <v>183</v>
      </c>
      <c r="B127" s="42" t="s">
        <v>1288</v>
      </c>
      <c r="C127" s="160">
        <v>74.212979050000001</v>
      </c>
      <c r="D127" s="160" t="s">
        <v>953</v>
      </c>
      <c r="E127" s="42"/>
      <c r="F127" s="151">
        <f t="shared" ref="F127" si="11">IF($C$129=0,"",IF(C127="[for completion]","",IF(C127="","",C127/$C$129)))</f>
        <v>4.7171315522971432E-3</v>
      </c>
      <c r="G127" s="151" t="str">
        <f t="shared" ref="G127" si="12">IF($D$129=0,"",IF(D127="[for completion]","",IF(D127="","",D127/$D$129)))</f>
        <v/>
      </c>
      <c r="H127" s="23"/>
      <c r="L127" s="42" t="s">
        <v>1288</v>
      </c>
      <c r="M127" s="23"/>
    </row>
    <row r="128" spans="1:14" x14ac:dyDescent="0.3">
      <c r="A128" s="25" t="s">
        <v>1290</v>
      </c>
      <c r="B128" s="42" t="s">
        <v>93</v>
      </c>
      <c r="C128" s="160">
        <v>0</v>
      </c>
      <c r="D128" s="160" t="s">
        <v>953</v>
      </c>
      <c r="E128" s="42"/>
      <c r="F128" s="151">
        <f t="shared" si="7"/>
        <v>0</v>
      </c>
      <c r="G128" s="151" t="str">
        <f t="shared" si="8"/>
        <v/>
      </c>
      <c r="H128" s="23"/>
      <c r="L128" s="23"/>
      <c r="M128" s="23"/>
    </row>
    <row r="129" spans="1:14" x14ac:dyDescent="0.3">
      <c r="A129" s="25" t="s">
        <v>1293</v>
      </c>
      <c r="B129" s="58" t="s">
        <v>95</v>
      </c>
      <c r="C129" s="144">
        <f>SUM(C112:C128)</f>
        <v>15732.649858760002</v>
      </c>
      <c r="D129" s="144">
        <f>SUM(D112:D128)</f>
        <v>0</v>
      </c>
      <c r="E129" s="42"/>
      <c r="F129" s="140">
        <f>SUM(F112:F128)</f>
        <v>0.99999999999999989</v>
      </c>
      <c r="G129" s="140">
        <f>SUM(G112:G128)</f>
        <v>0</v>
      </c>
      <c r="H129" s="23"/>
      <c r="L129" s="23"/>
      <c r="M129" s="23"/>
    </row>
    <row r="130" spans="1:14" outlineLevel="1" x14ac:dyDescent="0.3">
      <c r="A130" s="25" t="s">
        <v>184</v>
      </c>
      <c r="B130" s="53" t="s">
        <v>97</v>
      </c>
      <c r="C130" s="144"/>
      <c r="D130" s="144"/>
      <c r="E130" s="42"/>
      <c r="F130" s="151" t="str">
        <f>IF($C$129=0,"",IF(C130="[for completion]","",IF(C130="","",C130/$C$129)))</f>
        <v/>
      </c>
      <c r="G130" s="151" t="str">
        <f>IF($D$129=0,"",IF(D130="[for completion]","",IF(D130="","",D130/$D$129)))</f>
        <v/>
      </c>
      <c r="H130" s="23"/>
      <c r="L130" s="23"/>
      <c r="M130" s="23"/>
    </row>
    <row r="131" spans="1:14" outlineLevel="1" x14ac:dyDescent="0.3">
      <c r="A131" s="25" t="s">
        <v>185</v>
      </c>
      <c r="B131" s="53" t="s">
        <v>97</v>
      </c>
      <c r="C131" s="144"/>
      <c r="D131" s="144"/>
      <c r="E131" s="42"/>
      <c r="F131" s="151"/>
      <c r="G131" s="151" t="str">
        <f t="shared" ref="G131:G136" si="13">IF($D$129=0,"",IF(D131="[for completion]","",D131/$D$129))</f>
        <v/>
      </c>
      <c r="H131" s="23"/>
      <c r="L131" s="23"/>
      <c r="M131" s="23"/>
    </row>
    <row r="132" spans="1:14" outlineLevel="1" x14ac:dyDescent="0.3">
      <c r="A132" s="25" t="s">
        <v>186</v>
      </c>
      <c r="B132" s="53" t="s">
        <v>97</v>
      </c>
      <c r="C132" s="144"/>
      <c r="D132" s="144"/>
      <c r="E132" s="42"/>
      <c r="F132" s="151"/>
      <c r="G132" s="151" t="str">
        <f t="shared" si="13"/>
        <v/>
      </c>
      <c r="H132" s="23"/>
      <c r="L132" s="23"/>
      <c r="M132" s="23"/>
    </row>
    <row r="133" spans="1:14" outlineLevel="1" x14ac:dyDescent="0.3">
      <c r="A133" s="25" t="s">
        <v>187</v>
      </c>
      <c r="B133" s="53" t="s">
        <v>97</v>
      </c>
      <c r="C133" s="144"/>
      <c r="D133" s="144"/>
      <c r="E133" s="42"/>
      <c r="F133" s="151"/>
      <c r="G133" s="151" t="str">
        <f t="shared" si="13"/>
        <v/>
      </c>
      <c r="H133" s="23"/>
      <c r="L133" s="23"/>
      <c r="M133" s="23"/>
    </row>
    <row r="134" spans="1:14" outlineLevel="1" x14ac:dyDescent="0.3">
      <c r="A134" s="25" t="s">
        <v>188</v>
      </c>
      <c r="B134" s="53" t="s">
        <v>97</v>
      </c>
      <c r="C134" s="144"/>
      <c r="D134" s="144"/>
      <c r="E134" s="42"/>
      <c r="F134" s="151"/>
      <c r="G134" s="151" t="str">
        <f t="shared" si="13"/>
        <v/>
      </c>
      <c r="H134" s="23"/>
      <c r="L134" s="23"/>
      <c r="M134" s="23"/>
    </row>
    <row r="135" spans="1:14" outlineLevel="1" x14ac:dyDescent="0.3">
      <c r="A135" s="25" t="s">
        <v>189</v>
      </c>
      <c r="B135" s="53" t="s">
        <v>97</v>
      </c>
      <c r="C135" s="144"/>
      <c r="D135" s="144"/>
      <c r="E135" s="42"/>
      <c r="F135" s="151"/>
      <c r="G135" s="151" t="str">
        <f t="shared" si="13"/>
        <v/>
      </c>
      <c r="H135" s="23"/>
      <c r="L135" s="23"/>
      <c r="M135" s="23"/>
    </row>
    <row r="136" spans="1:14" outlineLevel="1" x14ac:dyDescent="0.3">
      <c r="A136" s="25" t="s">
        <v>190</v>
      </c>
      <c r="B136" s="53" t="s">
        <v>97</v>
      </c>
      <c r="C136" s="144"/>
      <c r="D136" s="144"/>
      <c r="E136" s="42"/>
      <c r="F136" s="151"/>
      <c r="G136" s="151" t="str">
        <f t="shared" si="13"/>
        <v/>
      </c>
      <c r="H136" s="23"/>
      <c r="L136" s="23"/>
      <c r="M136" s="23"/>
    </row>
    <row r="137" spans="1:14" ht="15" customHeight="1" x14ac:dyDescent="0.3">
      <c r="A137" s="44"/>
      <c r="B137" s="45" t="s">
        <v>191</v>
      </c>
      <c r="C137" s="47" t="s">
        <v>155</v>
      </c>
      <c r="D137" s="47" t="s">
        <v>156</v>
      </c>
      <c r="E137" s="46"/>
      <c r="F137" s="47" t="s">
        <v>157</v>
      </c>
      <c r="G137" s="47" t="s">
        <v>158</v>
      </c>
      <c r="H137" s="23"/>
      <c r="L137" s="23"/>
      <c r="M137" s="23"/>
    </row>
    <row r="138" spans="1:14" s="60" customFormat="1" x14ac:dyDescent="0.3">
      <c r="A138" s="25" t="s">
        <v>192</v>
      </c>
      <c r="B138" s="42" t="s">
        <v>160</v>
      </c>
      <c r="C138" s="144">
        <v>3289.8860399999999</v>
      </c>
      <c r="D138" s="160" t="s">
        <v>953</v>
      </c>
      <c r="E138" s="50"/>
      <c r="F138" s="151">
        <f>IF($C$155=0,"",IF(C138="[for completion]","",IF(C138="","",C138/$C$155)))</f>
        <v>1</v>
      </c>
      <c r="G138" s="151" t="str">
        <f>IF($D$155=0,"",IF(D138="[for completion]","",IF(D138="","",D138/$D$155)))</f>
        <v/>
      </c>
      <c r="H138" s="23"/>
      <c r="I138" s="25"/>
      <c r="J138" s="25"/>
      <c r="K138" s="25"/>
      <c r="L138" s="23"/>
      <c r="M138" s="23"/>
      <c r="N138" s="23"/>
    </row>
    <row r="139" spans="1:14" s="60" customFormat="1" x14ac:dyDescent="0.3">
      <c r="A139" s="25" t="s">
        <v>193</v>
      </c>
      <c r="B139" s="42" t="s">
        <v>1284</v>
      </c>
      <c r="C139" s="144">
        <v>0</v>
      </c>
      <c r="D139" s="160" t="s">
        <v>953</v>
      </c>
      <c r="E139" s="50"/>
      <c r="F139" s="151">
        <f t="shared" ref="F139:F146" si="14">IF($C$155=0,"",IF(C139="[for completion]","",IF(C139="","",C139/$C$155)))</f>
        <v>0</v>
      </c>
      <c r="G139" s="151" t="str">
        <f t="shared" ref="G139:G146" si="15">IF($D$155=0,"",IF(D139="[for completion]","",IF(D139="","",D139/$D$155)))</f>
        <v/>
      </c>
      <c r="H139" s="23"/>
      <c r="I139" s="25"/>
      <c r="J139" s="25"/>
      <c r="K139" s="25"/>
      <c r="L139" s="23"/>
      <c r="M139" s="23"/>
      <c r="N139" s="23"/>
    </row>
    <row r="140" spans="1:14" s="60" customFormat="1" x14ac:dyDescent="0.3">
      <c r="A140" s="25" t="s">
        <v>194</v>
      </c>
      <c r="B140" s="42" t="s">
        <v>169</v>
      </c>
      <c r="C140" s="144">
        <v>0</v>
      </c>
      <c r="D140" s="160" t="s">
        <v>953</v>
      </c>
      <c r="E140" s="50"/>
      <c r="F140" s="151">
        <f t="shared" si="14"/>
        <v>0</v>
      </c>
      <c r="G140" s="151" t="str">
        <f t="shared" si="15"/>
        <v/>
      </c>
      <c r="H140" s="23"/>
      <c r="I140" s="25"/>
      <c r="J140" s="25"/>
      <c r="K140" s="25"/>
      <c r="L140" s="23"/>
      <c r="M140" s="23"/>
      <c r="N140" s="23"/>
    </row>
    <row r="141" spans="1:14" s="60" customFormat="1" x14ac:dyDescent="0.3">
      <c r="A141" s="25" t="s">
        <v>195</v>
      </c>
      <c r="B141" s="42" t="s">
        <v>1285</v>
      </c>
      <c r="C141" s="144">
        <v>0</v>
      </c>
      <c r="D141" s="160" t="s">
        <v>953</v>
      </c>
      <c r="E141" s="50"/>
      <c r="F141" s="151">
        <f t="shared" si="14"/>
        <v>0</v>
      </c>
      <c r="G141" s="151" t="str">
        <f t="shared" si="15"/>
        <v/>
      </c>
      <c r="H141" s="23"/>
      <c r="I141" s="25"/>
      <c r="J141" s="25"/>
      <c r="K141" s="25"/>
      <c r="L141" s="23"/>
      <c r="M141" s="23"/>
      <c r="N141" s="23"/>
    </row>
    <row r="142" spans="1:14" s="60" customFormat="1" x14ac:dyDescent="0.3">
      <c r="A142" s="25" t="s">
        <v>196</v>
      </c>
      <c r="B142" s="42" t="s">
        <v>1286</v>
      </c>
      <c r="C142" s="144">
        <v>0</v>
      </c>
      <c r="D142" s="160" t="s">
        <v>953</v>
      </c>
      <c r="E142" s="50"/>
      <c r="F142" s="151">
        <f t="shared" si="14"/>
        <v>0</v>
      </c>
      <c r="G142" s="151" t="str">
        <f t="shared" si="15"/>
        <v/>
      </c>
      <c r="H142" s="23"/>
      <c r="I142" s="25"/>
      <c r="J142" s="25"/>
      <c r="K142" s="25"/>
      <c r="L142" s="23"/>
      <c r="M142" s="23"/>
      <c r="N142" s="23"/>
    </row>
    <row r="143" spans="1:14" s="60" customFormat="1" x14ac:dyDescent="0.3">
      <c r="A143" s="25" t="s">
        <v>197</v>
      </c>
      <c r="B143" s="42" t="s">
        <v>171</v>
      </c>
      <c r="C143" s="144">
        <v>0</v>
      </c>
      <c r="D143" s="160" t="s">
        <v>953</v>
      </c>
      <c r="E143" s="42"/>
      <c r="F143" s="151">
        <f t="shared" si="14"/>
        <v>0</v>
      </c>
      <c r="G143" s="151" t="str">
        <f t="shared" si="15"/>
        <v/>
      </c>
      <c r="H143" s="23"/>
      <c r="I143" s="25"/>
      <c r="J143" s="25"/>
      <c r="K143" s="25"/>
      <c r="L143" s="23"/>
      <c r="M143" s="23"/>
      <c r="N143" s="23"/>
    </row>
    <row r="144" spans="1:14" x14ac:dyDescent="0.3">
      <c r="A144" s="25" t="s">
        <v>198</v>
      </c>
      <c r="B144" s="42" t="s">
        <v>173</v>
      </c>
      <c r="C144" s="144">
        <v>0</v>
      </c>
      <c r="D144" s="160" t="s">
        <v>953</v>
      </c>
      <c r="E144" s="42"/>
      <c r="F144" s="151">
        <f t="shared" si="14"/>
        <v>0</v>
      </c>
      <c r="G144" s="151" t="str">
        <f t="shared" si="15"/>
        <v/>
      </c>
      <c r="H144" s="23"/>
      <c r="L144" s="23"/>
      <c r="M144" s="23"/>
    </row>
    <row r="145" spans="1:14" x14ac:dyDescent="0.3">
      <c r="A145" s="25" t="s">
        <v>199</v>
      </c>
      <c r="B145" s="42" t="s">
        <v>1287</v>
      </c>
      <c r="C145" s="144">
        <v>0</v>
      </c>
      <c r="D145" s="160" t="s">
        <v>953</v>
      </c>
      <c r="E145" s="42"/>
      <c r="F145" s="151">
        <f t="shared" si="14"/>
        <v>0</v>
      </c>
      <c r="G145" s="151" t="str">
        <f t="shared" si="15"/>
        <v/>
      </c>
      <c r="H145" s="23"/>
      <c r="L145" s="23"/>
      <c r="M145" s="23"/>
      <c r="N145" s="54"/>
    </row>
    <row r="146" spans="1:14" x14ac:dyDescent="0.3">
      <c r="A146" s="25" t="s">
        <v>200</v>
      </c>
      <c r="B146" s="42" t="s">
        <v>175</v>
      </c>
      <c r="C146" s="144">
        <v>0</v>
      </c>
      <c r="D146" s="160" t="s">
        <v>953</v>
      </c>
      <c r="E146" s="42"/>
      <c r="F146" s="151">
        <f t="shared" si="14"/>
        <v>0</v>
      </c>
      <c r="G146" s="151" t="str">
        <f t="shared" si="15"/>
        <v/>
      </c>
      <c r="H146" s="23"/>
      <c r="L146" s="23"/>
      <c r="M146" s="23"/>
      <c r="N146" s="54"/>
    </row>
    <row r="147" spans="1:14" x14ac:dyDescent="0.3">
      <c r="A147" s="25" t="s">
        <v>201</v>
      </c>
      <c r="B147" s="42" t="s">
        <v>1294</v>
      </c>
      <c r="C147" s="144">
        <v>0</v>
      </c>
      <c r="D147" s="160" t="s">
        <v>953</v>
      </c>
      <c r="E147" s="42"/>
      <c r="F147" s="151">
        <f t="shared" ref="F147" si="16">IF($C$155=0,"",IF(C147="[for completion]","",IF(C147="","",C147/$C$155)))</f>
        <v>0</v>
      </c>
      <c r="G147" s="151" t="str">
        <f t="shared" ref="G147" si="17">IF($D$155=0,"",IF(D147="[for completion]","",IF(D147="","",D147/$D$155)))</f>
        <v/>
      </c>
      <c r="H147" s="23"/>
      <c r="L147" s="23"/>
      <c r="M147" s="23"/>
      <c r="N147" s="54"/>
    </row>
    <row r="148" spans="1:14" x14ac:dyDescent="0.3">
      <c r="A148" s="25" t="s">
        <v>202</v>
      </c>
      <c r="B148" s="42" t="s">
        <v>177</v>
      </c>
      <c r="C148" s="144">
        <v>0</v>
      </c>
      <c r="D148" s="160" t="s">
        <v>953</v>
      </c>
      <c r="E148" s="42"/>
      <c r="F148" s="151">
        <f t="shared" ref="F148:F154" si="18">IF($C$155=0,"",IF(C148="[for completion]","",IF(C148="","",C148/$C$155)))</f>
        <v>0</v>
      </c>
      <c r="G148" s="151" t="str">
        <f t="shared" ref="G148:G154" si="19">IF($D$155=0,"",IF(D148="[for completion]","",IF(D148="","",D148/$D$155)))</f>
        <v/>
      </c>
      <c r="H148" s="23"/>
      <c r="L148" s="23"/>
      <c r="M148" s="23"/>
      <c r="N148" s="54"/>
    </row>
    <row r="149" spans="1:14" x14ac:dyDescent="0.3">
      <c r="A149" s="25" t="s">
        <v>203</v>
      </c>
      <c r="B149" s="42" t="s">
        <v>164</v>
      </c>
      <c r="C149" s="144">
        <v>0</v>
      </c>
      <c r="D149" s="160" t="s">
        <v>953</v>
      </c>
      <c r="E149" s="42"/>
      <c r="F149" s="151">
        <f t="shared" si="18"/>
        <v>0</v>
      </c>
      <c r="G149" s="151" t="str">
        <f t="shared" si="19"/>
        <v/>
      </c>
      <c r="H149" s="23"/>
      <c r="L149" s="23"/>
      <c r="M149" s="23"/>
      <c r="N149" s="54"/>
    </row>
    <row r="150" spans="1:14" x14ac:dyDescent="0.3">
      <c r="A150" s="25" t="s">
        <v>204</v>
      </c>
      <c r="B150" s="136" t="s">
        <v>1289</v>
      </c>
      <c r="C150" s="144">
        <v>0</v>
      </c>
      <c r="D150" s="160" t="s">
        <v>953</v>
      </c>
      <c r="E150" s="42"/>
      <c r="F150" s="151">
        <f t="shared" si="18"/>
        <v>0</v>
      </c>
      <c r="G150" s="151" t="str">
        <f t="shared" si="19"/>
        <v/>
      </c>
      <c r="H150" s="23"/>
      <c r="L150" s="23"/>
      <c r="M150" s="23"/>
      <c r="N150" s="54"/>
    </row>
    <row r="151" spans="1:14" x14ac:dyDescent="0.3">
      <c r="A151" s="25" t="s">
        <v>205</v>
      </c>
      <c r="B151" s="42" t="s">
        <v>179</v>
      </c>
      <c r="C151" s="144">
        <v>0</v>
      </c>
      <c r="D151" s="160" t="s">
        <v>953</v>
      </c>
      <c r="E151" s="42"/>
      <c r="F151" s="151">
        <f t="shared" si="18"/>
        <v>0</v>
      </c>
      <c r="G151" s="151" t="str">
        <f t="shared" si="19"/>
        <v/>
      </c>
      <c r="H151" s="23"/>
      <c r="L151" s="23"/>
      <c r="M151" s="23"/>
      <c r="N151" s="54"/>
    </row>
    <row r="152" spans="1:14" x14ac:dyDescent="0.3">
      <c r="A152" s="25" t="s">
        <v>206</v>
      </c>
      <c r="B152" s="42" t="s">
        <v>181</v>
      </c>
      <c r="C152" s="144">
        <v>0</v>
      </c>
      <c r="D152" s="160" t="s">
        <v>953</v>
      </c>
      <c r="E152" s="42"/>
      <c r="F152" s="151">
        <f t="shared" si="18"/>
        <v>0</v>
      </c>
      <c r="G152" s="151" t="str">
        <f t="shared" si="19"/>
        <v/>
      </c>
      <c r="H152" s="23"/>
      <c r="L152" s="23"/>
      <c r="M152" s="23"/>
      <c r="N152" s="54"/>
    </row>
    <row r="153" spans="1:14" x14ac:dyDescent="0.3">
      <c r="A153" s="25" t="s">
        <v>207</v>
      </c>
      <c r="B153" s="42" t="s">
        <v>1288</v>
      </c>
      <c r="C153" s="144">
        <v>0</v>
      </c>
      <c r="D153" s="160" t="s">
        <v>953</v>
      </c>
      <c r="E153" s="42"/>
      <c r="F153" s="151">
        <f t="shared" si="18"/>
        <v>0</v>
      </c>
      <c r="G153" s="151" t="str">
        <f t="shared" si="19"/>
        <v/>
      </c>
      <c r="H153" s="23"/>
      <c r="L153" s="23"/>
      <c r="M153" s="23"/>
      <c r="N153" s="54"/>
    </row>
    <row r="154" spans="1:14" x14ac:dyDescent="0.3">
      <c r="A154" s="25" t="s">
        <v>1291</v>
      </c>
      <c r="B154" s="42" t="s">
        <v>93</v>
      </c>
      <c r="C154" s="144">
        <v>0</v>
      </c>
      <c r="D154" s="160" t="s">
        <v>953</v>
      </c>
      <c r="E154" s="42"/>
      <c r="F154" s="151">
        <f t="shared" si="18"/>
        <v>0</v>
      </c>
      <c r="G154" s="151" t="str">
        <f t="shared" si="19"/>
        <v/>
      </c>
      <c r="H154" s="23"/>
      <c r="L154" s="23"/>
      <c r="M154" s="23"/>
      <c r="N154" s="54"/>
    </row>
    <row r="155" spans="1:14" x14ac:dyDescent="0.3">
      <c r="A155" s="25" t="s">
        <v>1295</v>
      </c>
      <c r="B155" s="58" t="s">
        <v>95</v>
      </c>
      <c r="C155" s="144">
        <f>SUM(C138:C154)</f>
        <v>3289.8860399999999</v>
      </c>
      <c r="D155" s="144">
        <f>SUM(D138:D154)</f>
        <v>0</v>
      </c>
      <c r="E155" s="42"/>
      <c r="F155" s="140">
        <f>SUM(F138:F154)</f>
        <v>1</v>
      </c>
      <c r="G155" s="140">
        <f>SUM(G138:G154)</f>
        <v>0</v>
      </c>
      <c r="H155" s="23"/>
      <c r="L155" s="23"/>
      <c r="M155" s="23"/>
      <c r="N155" s="54"/>
    </row>
    <row r="156" spans="1:14" outlineLevel="1" x14ac:dyDescent="0.3">
      <c r="A156" s="25" t="s">
        <v>208</v>
      </c>
      <c r="B156" s="53" t="s">
        <v>97</v>
      </c>
      <c r="C156" s="144"/>
      <c r="D156" s="144"/>
      <c r="E156" s="42"/>
      <c r="F156" s="151" t="str">
        <f>IF($C$155=0,"",IF(C156="[for completion]","",IF(C156="","",C156/$C$155)))</f>
        <v/>
      </c>
      <c r="G156" s="151" t="str">
        <f>IF($D$155=0,"",IF(D156="[for completion]","",IF(D156="","",D156/$D$155)))</f>
        <v/>
      </c>
      <c r="H156" s="23"/>
      <c r="L156" s="23"/>
      <c r="M156" s="23"/>
      <c r="N156" s="54"/>
    </row>
    <row r="157" spans="1:14" outlineLevel="1" x14ac:dyDescent="0.3">
      <c r="A157" s="25" t="s">
        <v>209</v>
      </c>
      <c r="B157" s="53" t="s">
        <v>97</v>
      </c>
      <c r="C157" s="144"/>
      <c r="D157" s="144"/>
      <c r="E157" s="42"/>
      <c r="F157" s="151" t="str">
        <f t="shared" ref="F157:F162" si="20">IF($C$155=0,"",IF(C157="[for completion]","",IF(C157="","",C157/$C$155)))</f>
        <v/>
      </c>
      <c r="G157" s="151" t="str">
        <f t="shared" ref="G157:G162" si="21">IF($D$155=0,"",IF(D157="[for completion]","",IF(D157="","",D157/$D$155)))</f>
        <v/>
      </c>
      <c r="H157" s="23"/>
      <c r="L157" s="23"/>
      <c r="M157" s="23"/>
      <c r="N157" s="54"/>
    </row>
    <row r="158" spans="1:14" outlineLevel="1" x14ac:dyDescent="0.3">
      <c r="A158" s="25" t="s">
        <v>210</v>
      </c>
      <c r="B158" s="53" t="s">
        <v>97</v>
      </c>
      <c r="C158" s="144"/>
      <c r="D158" s="144"/>
      <c r="E158" s="42"/>
      <c r="F158" s="151" t="str">
        <f t="shared" si="20"/>
        <v/>
      </c>
      <c r="G158" s="151" t="str">
        <f t="shared" si="21"/>
        <v/>
      </c>
      <c r="H158" s="23"/>
      <c r="L158" s="23"/>
      <c r="M158" s="23"/>
      <c r="N158" s="54"/>
    </row>
    <row r="159" spans="1:14" outlineLevel="1" x14ac:dyDescent="0.3">
      <c r="A159" s="25" t="s">
        <v>211</v>
      </c>
      <c r="B159" s="53" t="s">
        <v>97</v>
      </c>
      <c r="C159" s="144"/>
      <c r="D159" s="144"/>
      <c r="E159" s="42"/>
      <c r="F159" s="151" t="str">
        <f t="shared" si="20"/>
        <v/>
      </c>
      <c r="G159" s="151" t="str">
        <f t="shared" si="21"/>
        <v/>
      </c>
      <c r="H159" s="23"/>
      <c r="L159" s="23"/>
      <c r="M159" s="23"/>
      <c r="N159" s="54"/>
    </row>
    <row r="160" spans="1:14" outlineLevel="1" x14ac:dyDescent="0.3">
      <c r="A160" s="25" t="s">
        <v>212</v>
      </c>
      <c r="B160" s="53" t="s">
        <v>97</v>
      </c>
      <c r="C160" s="144"/>
      <c r="D160" s="144"/>
      <c r="E160" s="42"/>
      <c r="F160" s="151" t="str">
        <f t="shared" si="20"/>
        <v/>
      </c>
      <c r="G160" s="151" t="str">
        <f t="shared" si="21"/>
        <v/>
      </c>
      <c r="H160" s="23"/>
      <c r="L160" s="23"/>
      <c r="M160" s="23"/>
      <c r="N160" s="54"/>
    </row>
    <row r="161" spans="1:14" outlineLevel="1" x14ac:dyDescent="0.3">
      <c r="A161" s="25" t="s">
        <v>213</v>
      </c>
      <c r="B161" s="53" t="s">
        <v>97</v>
      </c>
      <c r="C161" s="144"/>
      <c r="D161" s="144"/>
      <c r="E161" s="42"/>
      <c r="F161" s="151" t="str">
        <f t="shared" si="20"/>
        <v/>
      </c>
      <c r="G161" s="151" t="str">
        <f t="shared" si="21"/>
        <v/>
      </c>
      <c r="H161" s="23"/>
      <c r="L161" s="23"/>
      <c r="M161" s="23"/>
      <c r="N161" s="54"/>
    </row>
    <row r="162" spans="1:14" outlineLevel="1" x14ac:dyDescent="0.3">
      <c r="A162" s="25" t="s">
        <v>214</v>
      </c>
      <c r="B162" s="53" t="s">
        <v>97</v>
      </c>
      <c r="C162" s="144"/>
      <c r="D162" s="144"/>
      <c r="E162" s="42"/>
      <c r="F162" s="151" t="str">
        <f t="shared" si="20"/>
        <v/>
      </c>
      <c r="G162" s="151" t="str">
        <f t="shared" si="21"/>
        <v/>
      </c>
      <c r="H162" s="23"/>
      <c r="L162" s="23"/>
      <c r="M162" s="23"/>
      <c r="N162" s="54"/>
    </row>
    <row r="163" spans="1:14" ht="15" customHeight="1" x14ac:dyDescent="0.3">
      <c r="A163" s="44"/>
      <c r="B163" s="45" t="s">
        <v>215</v>
      </c>
      <c r="C163" s="92" t="s">
        <v>155</v>
      </c>
      <c r="D163" s="92" t="s">
        <v>156</v>
      </c>
      <c r="E163" s="46"/>
      <c r="F163" s="92" t="s">
        <v>157</v>
      </c>
      <c r="G163" s="92" t="s">
        <v>158</v>
      </c>
      <c r="H163" s="23"/>
      <c r="L163" s="23"/>
      <c r="M163" s="23"/>
      <c r="N163" s="54"/>
    </row>
    <row r="164" spans="1:14" x14ac:dyDescent="0.3">
      <c r="A164" s="25" t="s">
        <v>217</v>
      </c>
      <c r="B164" s="23" t="s">
        <v>218</v>
      </c>
      <c r="C164" s="160">
        <v>2289.8860399999999</v>
      </c>
      <c r="D164" s="144" t="s">
        <v>953</v>
      </c>
      <c r="E164" s="62"/>
      <c r="F164" s="151">
        <f>IF($C$167=0,"",IF(C164="[for completion]","",IF(C164="","",C164/$C$167)))</f>
        <v>0.69603810349613204</v>
      </c>
      <c r="G164" s="151" t="str">
        <f>IF($D$167=0,"",IF(D164="[for completion]","",IF(D164="","",D164/$D$167)))</f>
        <v/>
      </c>
      <c r="H164" s="23"/>
      <c r="L164" s="23"/>
      <c r="M164" s="23"/>
      <c r="N164" s="54"/>
    </row>
    <row r="165" spans="1:14" x14ac:dyDescent="0.3">
      <c r="A165" s="25" t="s">
        <v>219</v>
      </c>
      <c r="B165" s="23" t="s">
        <v>220</v>
      </c>
      <c r="C165" s="160">
        <v>1000</v>
      </c>
      <c r="D165" s="144" t="s">
        <v>953</v>
      </c>
      <c r="E165" s="62"/>
      <c r="F165" s="151">
        <f t="shared" ref="F165:F166" si="22">IF($C$167=0,"",IF(C165="[for completion]","",IF(C165="","",C165/$C$167)))</f>
        <v>0.30396189650386796</v>
      </c>
      <c r="G165" s="151" t="str">
        <f t="shared" ref="G165:G166" si="23">IF($D$167=0,"",IF(D165="[for completion]","",IF(D165="","",D165/$D$167)))</f>
        <v/>
      </c>
      <c r="H165" s="23"/>
      <c r="L165" s="23"/>
      <c r="M165" s="23"/>
      <c r="N165" s="54"/>
    </row>
    <row r="166" spans="1:14" x14ac:dyDescent="0.3">
      <c r="A166" s="25" t="s">
        <v>221</v>
      </c>
      <c r="B166" s="23" t="s">
        <v>93</v>
      </c>
      <c r="C166" s="144">
        <v>0</v>
      </c>
      <c r="D166" s="144" t="s">
        <v>953</v>
      </c>
      <c r="E166" s="62"/>
      <c r="F166" s="151">
        <f t="shared" si="22"/>
        <v>0</v>
      </c>
      <c r="G166" s="151" t="str">
        <f t="shared" si="23"/>
        <v/>
      </c>
      <c r="H166" s="23"/>
      <c r="L166" s="23"/>
      <c r="M166" s="23"/>
      <c r="N166" s="54"/>
    </row>
    <row r="167" spans="1:14" x14ac:dyDescent="0.3">
      <c r="A167" s="25" t="s">
        <v>222</v>
      </c>
      <c r="B167" s="63" t="s">
        <v>95</v>
      </c>
      <c r="C167" s="154">
        <f>SUM(C164:C166)</f>
        <v>3289.8860399999999</v>
      </c>
      <c r="D167" s="154">
        <f>SUM(D164:D166)</f>
        <v>0</v>
      </c>
      <c r="E167" s="62"/>
      <c r="F167" s="153">
        <f>SUM(F164:F166)</f>
        <v>1</v>
      </c>
      <c r="G167" s="153">
        <f>SUM(G164:G166)</f>
        <v>0</v>
      </c>
      <c r="H167" s="23"/>
      <c r="L167" s="23"/>
      <c r="M167" s="23"/>
      <c r="N167" s="54"/>
    </row>
    <row r="168" spans="1:14" outlineLevel="1" x14ac:dyDescent="0.3">
      <c r="A168" s="25" t="s">
        <v>223</v>
      </c>
      <c r="B168" s="63"/>
      <c r="C168" s="154"/>
      <c r="D168" s="154"/>
      <c r="E168" s="62"/>
      <c r="F168" s="62"/>
      <c r="G168" s="21"/>
      <c r="H168" s="23"/>
      <c r="L168" s="23"/>
      <c r="M168" s="23"/>
      <c r="N168" s="54"/>
    </row>
    <row r="169" spans="1:14" outlineLevel="1" x14ac:dyDescent="0.3">
      <c r="A169" s="25" t="s">
        <v>224</v>
      </c>
      <c r="B169" s="63"/>
      <c r="C169" s="154"/>
      <c r="D169" s="154"/>
      <c r="E169" s="62"/>
      <c r="F169" s="62"/>
      <c r="G169" s="21"/>
      <c r="H169" s="23"/>
      <c r="L169" s="23"/>
      <c r="M169" s="23"/>
      <c r="N169" s="54"/>
    </row>
    <row r="170" spans="1:14" outlineLevel="1" x14ac:dyDescent="0.3">
      <c r="A170" s="25" t="s">
        <v>225</v>
      </c>
      <c r="B170" s="63"/>
      <c r="C170" s="154"/>
      <c r="D170" s="154"/>
      <c r="E170" s="62"/>
      <c r="F170" s="62"/>
      <c r="G170" s="21"/>
      <c r="H170" s="23"/>
      <c r="L170" s="23"/>
      <c r="M170" s="23"/>
      <c r="N170" s="54"/>
    </row>
    <row r="171" spans="1:14" outlineLevel="1" x14ac:dyDescent="0.3">
      <c r="A171" s="25" t="s">
        <v>226</v>
      </c>
      <c r="B171" s="63"/>
      <c r="C171" s="154"/>
      <c r="D171" s="154"/>
      <c r="E171" s="62"/>
      <c r="F171" s="62"/>
      <c r="G171" s="21"/>
      <c r="H171" s="23"/>
      <c r="L171" s="23"/>
      <c r="M171" s="23"/>
      <c r="N171" s="54"/>
    </row>
    <row r="172" spans="1:14" outlineLevel="1" x14ac:dyDescent="0.3">
      <c r="A172" s="25" t="s">
        <v>227</v>
      </c>
      <c r="B172" s="63"/>
      <c r="C172" s="154"/>
      <c r="D172" s="154"/>
      <c r="E172" s="62"/>
      <c r="F172" s="62"/>
      <c r="G172" s="21"/>
      <c r="H172" s="23"/>
      <c r="L172" s="23"/>
      <c r="M172" s="23"/>
      <c r="N172" s="54"/>
    </row>
    <row r="173" spans="1:14" ht="15" customHeight="1" x14ac:dyDescent="0.3">
      <c r="A173" s="44"/>
      <c r="B173" s="45" t="s">
        <v>228</v>
      </c>
      <c r="C173" s="44" t="s">
        <v>61</v>
      </c>
      <c r="D173" s="44"/>
      <c r="E173" s="46"/>
      <c r="F173" s="47" t="s">
        <v>229</v>
      </c>
      <c r="G173" s="47"/>
      <c r="H173" s="23"/>
      <c r="L173" s="23"/>
      <c r="M173" s="23"/>
      <c r="N173" s="54"/>
    </row>
    <row r="174" spans="1:14" ht="15" customHeight="1" x14ac:dyDescent="0.3">
      <c r="A174" s="25" t="s">
        <v>230</v>
      </c>
      <c r="B174" s="42" t="s">
        <v>231</v>
      </c>
      <c r="C174" s="144">
        <v>0</v>
      </c>
      <c r="D174" s="39"/>
      <c r="E174" s="31"/>
      <c r="F174" s="151" t="str">
        <f>IF($C$179=0,"",IF(C174="[for completion]","",C174/$C$179))</f>
        <v/>
      </c>
      <c r="G174" s="50"/>
      <c r="H174" s="23"/>
      <c r="L174" s="23"/>
      <c r="M174" s="23"/>
      <c r="N174" s="54"/>
    </row>
    <row r="175" spans="1:14" ht="30.75" customHeight="1" x14ac:dyDescent="0.3">
      <c r="A175" s="25" t="s">
        <v>9</v>
      </c>
      <c r="B175" s="42" t="s">
        <v>1128</v>
      </c>
      <c r="C175" s="144">
        <v>0</v>
      </c>
      <c r="E175" s="52"/>
      <c r="F175" s="151" t="str">
        <f>IF($C$179=0,"",IF(C175="[for completion]","",C175/$C$179))</f>
        <v/>
      </c>
      <c r="G175" s="50"/>
      <c r="H175" s="23"/>
      <c r="L175" s="23"/>
      <c r="M175" s="23"/>
      <c r="N175" s="54"/>
    </row>
    <row r="176" spans="1:14" x14ac:dyDescent="0.3">
      <c r="A176" s="25" t="s">
        <v>232</v>
      </c>
      <c r="B176" s="42" t="s">
        <v>233</v>
      </c>
      <c r="C176" s="144">
        <v>0</v>
      </c>
      <c r="E176" s="52"/>
      <c r="F176" s="151"/>
      <c r="G176" s="50"/>
      <c r="H176" s="23"/>
      <c r="L176" s="23"/>
      <c r="M176" s="23"/>
      <c r="N176" s="54"/>
    </row>
    <row r="177" spans="1:14" x14ac:dyDescent="0.3">
      <c r="A177" s="25" t="s">
        <v>234</v>
      </c>
      <c r="B177" s="42" t="s">
        <v>235</v>
      </c>
      <c r="C177" s="144">
        <v>0</v>
      </c>
      <c r="E177" s="52"/>
      <c r="F177" s="151" t="str">
        <f t="shared" ref="F177:F187" si="24">IF($C$179=0,"",IF(C177="[for completion]","",C177/$C$179))</f>
        <v/>
      </c>
      <c r="G177" s="50"/>
      <c r="H177" s="23"/>
      <c r="L177" s="23"/>
      <c r="M177" s="23"/>
      <c r="N177" s="54"/>
    </row>
    <row r="178" spans="1:14" x14ac:dyDescent="0.3">
      <c r="A178" s="25" t="s">
        <v>236</v>
      </c>
      <c r="B178" s="42" t="s">
        <v>93</v>
      </c>
      <c r="C178" s="144">
        <v>0</v>
      </c>
      <c r="E178" s="52"/>
      <c r="F178" s="151" t="str">
        <f t="shared" si="24"/>
        <v/>
      </c>
      <c r="G178" s="50"/>
      <c r="H178" s="23"/>
      <c r="L178" s="23"/>
      <c r="M178" s="23"/>
      <c r="N178" s="54"/>
    </row>
    <row r="179" spans="1:14" x14ac:dyDescent="0.3">
      <c r="A179" s="25" t="s">
        <v>10</v>
      </c>
      <c r="B179" s="58" t="s">
        <v>95</v>
      </c>
      <c r="C179" s="145">
        <f>SUM(C174:C178)</f>
        <v>0</v>
      </c>
      <c r="E179" s="52"/>
      <c r="F179" s="152">
        <f>SUM(F174:F178)</f>
        <v>0</v>
      </c>
      <c r="G179" s="50"/>
      <c r="H179" s="23"/>
      <c r="L179" s="23"/>
      <c r="M179" s="23"/>
      <c r="N179" s="54"/>
    </row>
    <row r="180" spans="1:14" outlineLevel="1" x14ac:dyDescent="0.3">
      <c r="A180" s="25" t="s">
        <v>237</v>
      </c>
      <c r="B180" s="64" t="s">
        <v>238</v>
      </c>
      <c r="C180" s="144"/>
      <c r="E180" s="52"/>
      <c r="F180" s="151" t="str">
        <f t="shared" si="24"/>
        <v/>
      </c>
      <c r="G180" s="50"/>
      <c r="H180" s="23"/>
      <c r="L180" s="23"/>
      <c r="M180" s="23"/>
      <c r="N180" s="54"/>
    </row>
    <row r="181" spans="1:14" s="64" customFormat="1" ht="28.8" outlineLevel="1" x14ac:dyDescent="0.3">
      <c r="A181" s="25" t="s">
        <v>239</v>
      </c>
      <c r="B181" s="64" t="s">
        <v>240</v>
      </c>
      <c r="C181" s="155"/>
      <c r="F181" s="151" t="str">
        <f t="shared" si="24"/>
        <v/>
      </c>
    </row>
    <row r="182" spans="1:14" outlineLevel="1" x14ac:dyDescent="0.3">
      <c r="A182" s="25" t="s">
        <v>241</v>
      </c>
      <c r="B182" s="64" t="s">
        <v>242</v>
      </c>
      <c r="C182" s="144"/>
      <c r="E182" s="52"/>
      <c r="F182" s="151" t="str">
        <f t="shared" si="24"/>
        <v/>
      </c>
      <c r="G182" s="50"/>
      <c r="H182" s="23"/>
      <c r="L182" s="23"/>
      <c r="M182" s="23"/>
      <c r="N182" s="54"/>
    </row>
    <row r="183" spans="1:14" outlineLevel="1" x14ac:dyDescent="0.3">
      <c r="A183" s="25" t="s">
        <v>243</v>
      </c>
      <c r="B183" s="64" t="s">
        <v>244</v>
      </c>
      <c r="C183" s="144"/>
      <c r="E183" s="52"/>
      <c r="F183" s="151" t="str">
        <f t="shared" si="24"/>
        <v/>
      </c>
      <c r="G183" s="50"/>
      <c r="H183" s="23"/>
      <c r="L183" s="23"/>
      <c r="M183" s="23"/>
      <c r="N183" s="54"/>
    </row>
    <row r="184" spans="1:14" s="64" customFormat="1" outlineLevel="1" x14ac:dyDescent="0.3">
      <c r="A184" s="25" t="s">
        <v>245</v>
      </c>
      <c r="B184" s="64" t="s">
        <v>246</v>
      </c>
      <c r="C184" s="155"/>
      <c r="F184" s="151" t="str">
        <f t="shared" si="24"/>
        <v/>
      </c>
    </row>
    <row r="185" spans="1:14" outlineLevel="1" x14ac:dyDescent="0.3">
      <c r="A185" s="25" t="s">
        <v>247</v>
      </c>
      <c r="B185" s="64" t="s">
        <v>248</v>
      </c>
      <c r="C185" s="144"/>
      <c r="E185" s="52"/>
      <c r="F185" s="151" t="str">
        <f t="shared" si="24"/>
        <v/>
      </c>
      <c r="G185" s="50"/>
      <c r="H185" s="23"/>
      <c r="L185" s="23"/>
      <c r="M185" s="23"/>
      <c r="N185" s="54"/>
    </row>
    <row r="186" spans="1:14" outlineLevel="1" x14ac:dyDescent="0.3">
      <c r="A186" s="25" t="s">
        <v>249</v>
      </c>
      <c r="B186" s="64" t="s">
        <v>250</v>
      </c>
      <c r="C186" s="144"/>
      <c r="E186" s="52"/>
      <c r="F186" s="151" t="str">
        <f t="shared" si="24"/>
        <v/>
      </c>
      <c r="G186" s="50"/>
      <c r="H186" s="23"/>
      <c r="L186" s="23"/>
      <c r="M186" s="23"/>
      <c r="N186" s="54"/>
    </row>
    <row r="187" spans="1:14" outlineLevel="1" x14ac:dyDescent="0.3">
      <c r="A187" s="25" t="s">
        <v>251</v>
      </c>
      <c r="B187" s="64" t="s">
        <v>252</v>
      </c>
      <c r="C187" s="144"/>
      <c r="E187" s="52"/>
      <c r="F187" s="151" t="str">
        <f t="shared" si="24"/>
        <v/>
      </c>
      <c r="G187" s="50"/>
      <c r="H187" s="23"/>
      <c r="L187" s="23"/>
      <c r="M187" s="23"/>
      <c r="N187" s="54"/>
    </row>
    <row r="188" spans="1:14" outlineLevel="1" x14ac:dyDescent="0.3">
      <c r="A188" s="25" t="s">
        <v>253</v>
      </c>
      <c r="B188" s="64"/>
      <c r="E188" s="52"/>
      <c r="F188" s="50"/>
      <c r="G188" s="50"/>
      <c r="H188" s="23"/>
      <c r="L188" s="23"/>
      <c r="M188" s="23"/>
      <c r="N188" s="54"/>
    </row>
    <row r="189" spans="1:14" outlineLevel="1" x14ac:dyDescent="0.3">
      <c r="A189" s="25" t="s">
        <v>254</v>
      </c>
      <c r="B189" s="64"/>
      <c r="E189" s="52"/>
      <c r="F189" s="50"/>
      <c r="G189" s="50"/>
      <c r="H189" s="23"/>
      <c r="L189" s="23"/>
      <c r="M189" s="23"/>
      <c r="N189" s="54"/>
    </row>
    <row r="190" spans="1:14" outlineLevel="1" x14ac:dyDescent="0.3">
      <c r="A190" s="25" t="s">
        <v>255</v>
      </c>
      <c r="B190" s="64"/>
      <c r="E190" s="52"/>
      <c r="F190" s="50"/>
      <c r="G190" s="50"/>
      <c r="H190" s="23"/>
      <c r="L190" s="23"/>
      <c r="M190" s="23"/>
      <c r="N190" s="54"/>
    </row>
    <row r="191" spans="1:14" outlineLevel="1" x14ac:dyDescent="0.3">
      <c r="A191" s="25" t="s">
        <v>256</v>
      </c>
      <c r="B191" s="53"/>
      <c r="E191" s="52"/>
      <c r="F191" s="50"/>
      <c r="G191" s="50"/>
      <c r="H191" s="23"/>
      <c r="L191" s="23"/>
      <c r="M191" s="23"/>
      <c r="N191" s="54"/>
    </row>
    <row r="192" spans="1:14" ht="15" customHeight="1" x14ac:dyDescent="0.3">
      <c r="A192" s="44"/>
      <c r="B192" s="45" t="s">
        <v>257</v>
      </c>
      <c r="C192" s="44" t="s">
        <v>61</v>
      </c>
      <c r="D192" s="44"/>
      <c r="E192" s="46"/>
      <c r="F192" s="47" t="s">
        <v>229</v>
      </c>
      <c r="G192" s="47"/>
      <c r="H192" s="23"/>
      <c r="L192" s="23"/>
      <c r="M192" s="23"/>
      <c r="N192" s="54"/>
    </row>
    <row r="193" spans="1:14" x14ac:dyDescent="0.3">
      <c r="A193" s="25" t="s">
        <v>258</v>
      </c>
      <c r="B193" s="42" t="s">
        <v>259</v>
      </c>
      <c r="C193" s="144">
        <v>0</v>
      </c>
      <c r="E193" s="49"/>
      <c r="F193" s="151" t="str">
        <f t="shared" ref="F193:F206" si="25">IF($C$208=0,"",IF(C193="[for completion]","",C193/$C$208))</f>
        <v/>
      </c>
      <c r="G193" s="50"/>
      <c r="H193" s="23"/>
      <c r="L193" s="23"/>
      <c r="M193" s="23"/>
      <c r="N193" s="54"/>
    </row>
    <row r="194" spans="1:14" x14ac:dyDescent="0.3">
      <c r="A194" s="25" t="s">
        <v>260</v>
      </c>
      <c r="B194" s="42" t="s">
        <v>261</v>
      </c>
      <c r="C194" s="160">
        <v>0</v>
      </c>
      <c r="E194" s="52"/>
      <c r="F194" s="151" t="str">
        <f t="shared" si="25"/>
        <v/>
      </c>
      <c r="G194" s="52"/>
      <c r="H194" s="23"/>
      <c r="L194" s="23"/>
      <c r="M194" s="23"/>
      <c r="N194" s="54"/>
    </row>
    <row r="195" spans="1:14" x14ac:dyDescent="0.3">
      <c r="A195" s="25" t="s">
        <v>262</v>
      </c>
      <c r="B195" s="42" t="s">
        <v>263</v>
      </c>
      <c r="C195" s="160">
        <v>0</v>
      </c>
      <c r="E195" s="52"/>
      <c r="F195" s="151" t="str">
        <f t="shared" si="25"/>
        <v/>
      </c>
      <c r="G195" s="52"/>
      <c r="H195" s="23"/>
      <c r="L195" s="23"/>
      <c r="M195" s="23"/>
      <c r="N195" s="54"/>
    </row>
    <row r="196" spans="1:14" x14ac:dyDescent="0.3">
      <c r="A196" s="25" t="s">
        <v>264</v>
      </c>
      <c r="B196" s="42" t="s">
        <v>265</v>
      </c>
      <c r="C196" s="160">
        <v>0</v>
      </c>
      <c r="E196" s="52"/>
      <c r="F196" s="151" t="str">
        <f t="shared" si="25"/>
        <v/>
      </c>
      <c r="G196" s="52"/>
      <c r="H196" s="23"/>
      <c r="L196" s="23"/>
      <c r="M196" s="23"/>
      <c r="N196" s="54"/>
    </row>
    <row r="197" spans="1:14" x14ac:dyDescent="0.3">
      <c r="A197" s="25" t="s">
        <v>266</v>
      </c>
      <c r="B197" s="42" t="s">
        <v>267</v>
      </c>
      <c r="C197" s="160">
        <v>0</v>
      </c>
      <c r="E197" s="52"/>
      <c r="F197" s="151" t="str">
        <f t="shared" si="25"/>
        <v/>
      </c>
      <c r="G197" s="52"/>
      <c r="H197" s="23"/>
      <c r="L197" s="23"/>
      <c r="M197" s="23"/>
      <c r="N197" s="54"/>
    </row>
    <row r="198" spans="1:14" x14ac:dyDescent="0.3">
      <c r="A198" s="25" t="s">
        <v>268</v>
      </c>
      <c r="B198" s="42" t="s">
        <v>269</v>
      </c>
      <c r="C198" s="160">
        <v>0</v>
      </c>
      <c r="E198" s="52"/>
      <c r="F198" s="151" t="str">
        <f t="shared" si="25"/>
        <v/>
      </c>
      <c r="G198" s="52"/>
      <c r="H198" s="23"/>
      <c r="L198" s="23"/>
      <c r="M198" s="23"/>
      <c r="N198" s="54"/>
    </row>
    <row r="199" spans="1:14" x14ac:dyDescent="0.3">
      <c r="A199" s="25" t="s">
        <v>270</v>
      </c>
      <c r="B199" s="42" t="s">
        <v>271</v>
      </c>
      <c r="C199" s="160">
        <v>0</v>
      </c>
      <c r="E199" s="52"/>
      <c r="F199" s="151" t="str">
        <f t="shared" si="25"/>
        <v/>
      </c>
      <c r="G199" s="52"/>
      <c r="H199" s="23"/>
      <c r="L199" s="23"/>
      <c r="M199" s="23"/>
      <c r="N199" s="54"/>
    </row>
    <row r="200" spans="1:14" x14ac:dyDescent="0.3">
      <c r="A200" s="25" t="s">
        <v>272</v>
      </c>
      <c r="B200" s="42" t="s">
        <v>12</v>
      </c>
      <c r="C200" s="160">
        <v>0</v>
      </c>
      <c r="E200" s="52"/>
      <c r="F200" s="151" t="str">
        <f t="shared" si="25"/>
        <v/>
      </c>
      <c r="G200" s="52"/>
      <c r="H200" s="23"/>
      <c r="L200" s="23"/>
      <c r="M200" s="23"/>
      <c r="N200" s="54"/>
    </row>
    <row r="201" spans="1:14" x14ac:dyDescent="0.3">
      <c r="A201" s="25" t="s">
        <v>273</v>
      </c>
      <c r="B201" s="42" t="s">
        <v>274</v>
      </c>
      <c r="C201" s="160">
        <v>0</v>
      </c>
      <c r="E201" s="52"/>
      <c r="F201" s="151" t="str">
        <f t="shared" si="25"/>
        <v/>
      </c>
      <c r="G201" s="52"/>
      <c r="H201" s="23"/>
      <c r="L201" s="23"/>
      <c r="M201" s="23"/>
      <c r="N201" s="54"/>
    </row>
    <row r="202" spans="1:14" x14ac:dyDescent="0.3">
      <c r="A202" s="25" t="s">
        <v>275</v>
      </c>
      <c r="B202" s="42" t="s">
        <v>276</v>
      </c>
      <c r="C202" s="160">
        <v>0</v>
      </c>
      <c r="E202" s="52"/>
      <c r="F202" s="151" t="str">
        <f t="shared" si="25"/>
        <v/>
      </c>
      <c r="G202" s="52"/>
      <c r="H202" s="23"/>
      <c r="L202" s="23"/>
      <c r="M202" s="23"/>
      <c r="N202" s="54"/>
    </row>
    <row r="203" spans="1:14" x14ac:dyDescent="0.3">
      <c r="A203" s="25" t="s">
        <v>277</v>
      </c>
      <c r="B203" s="42" t="s">
        <v>278</v>
      </c>
      <c r="C203" s="160">
        <v>0</v>
      </c>
      <c r="E203" s="52"/>
      <c r="F203" s="151" t="str">
        <f t="shared" si="25"/>
        <v/>
      </c>
      <c r="G203" s="52"/>
      <c r="H203" s="23"/>
      <c r="L203" s="23"/>
      <c r="M203" s="23"/>
      <c r="N203" s="54"/>
    </row>
    <row r="204" spans="1:14" x14ac:dyDescent="0.3">
      <c r="A204" s="25" t="s">
        <v>279</v>
      </c>
      <c r="B204" s="42" t="s">
        <v>280</v>
      </c>
      <c r="C204" s="160">
        <v>0</v>
      </c>
      <c r="E204" s="52"/>
      <c r="F204" s="151" t="str">
        <f t="shared" si="25"/>
        <v/>
      </c>
      <c r="G204" s="52"/>
      <c r="H204" s="23"/>
      <c r="L204" s="23"/>
      <c r="M204" s="23"/>
      <c r="N204" s="54"/>
    </row>
    <row r="205" spans="1:14" x14ac:dyDescent="0.3">
      <c r="A205" s="25" t="s">
        <v>281</v>
      </c>
      <c r="B205" s="42" t="s">
        <v>282</v>
      </c>
      <c r="C205" s="160">
        <v>0</v>
      </c>
      <c r="E205" s="52"/>
      <c r="F205" s="151" t="str">
        <f t="shared" si="25"/>
        <v/>
      </c>
      <c r="G205" s="52"/>
      <c r="H205" s="23"/>
      <c r="L205" s="23"/>
      <c r="M205" s="23"/>
      <c r="N205" s="54"/>
    </row>
    <row r="206" spans="1:14" x14ac:dyDescent="0.3">
      <c r="A206" s="25" t="s">
        <v>283</v>
      </c>
      <c r="B206" s="42" t="s">
        <v>93</v>
      </c>
      <c r="C206" s="160">
        <v>0</v>
      </c>
      <c r="E206" s="52"/>
      <c r="F206" s="151" t="str">
        <f t="shared" si="25"/>
        <v/>
      </c>
      <c r="G206" s="52"/>
      <c r="H206" s="23"/>
      <c r="L206" s="23"/>
      <c r="M206" s="23"/>
      <c r="N206" s="54"/>
    </row>
    <row r="207" spans="1:14" x14ac:dyDescent="0.3">
      <c r="A207" s="25" t="s">
        <v>284</v>
      </c>
      <c r="B207" s="51" t="s">
        <v>285</v>
      </c>
      <c r="C207" s="160">
        <v>0</v>
      </c>
      <c r="E207" s="52"/>
      <c r="F207" s="151"/>
      <c r="G207" s="52"/>
      <c r="H207" s="23"/>
      <c r="L207" s="23"/>
      <c r="M207" s="23"/>
      <c r="N207" s="54"/>
    </row>
    <row r="208" spans="1:14" x14ac:dyDescent="0.3">
      <c r="A208" s="25" t="s">
        <v>286</v>
      </c>
      <c r="B208" s="58" t="s">
        <v>95</v>
      </c>
      <c r="C208" s="145">
        <f>SUM(C193:C206)</f>
        <v>0</v>
      </c>
      <c r="D208" s="42"/>
      <c r="E208" s="52"/>
      <c r="F208" s="152">
        <f>SUM(F193:F206)</f>
        <v>0</v>
      </c>
      <c r="G208" s="52"/>
      <c r="H208" s="23"/>
      <c r="L208" s="23"/>
      <c r="M208" s="23"/>
      <c r="N208" s="54"/>
    </row>
    <row r="209" spans="1:14" outlineLevel="1" x14ac:dyDescent="0.3">
      <c r="A209" s="25" t="s">
        <v>287</v>
      </c>
      <c r="B209" s="53" t="s">
        <v>97</v>
      </c>
      <c r="C209" s="144"/>
      <c r="E209" s="52"/>
      <c r="F209" s="151" t="str">
        <f>IF($C$208=0,"",IF(C209="[for completion]","",C209/$C$208))</f>
        <v/>
      </c>
      <c r="G209" s="52"/>
      <c r="H209" s="23"/>
      <c r="L209" s="23"/>
      <c r="M209" s="23"/>
      <c r="N209" s="54"/>
    </row>
    <row r="210" spans="1:14" outlineLevel="1" x14ac:dyDescent="0.3">
      <c r="A210" s="25" t="s">
        <v>288</v>
      </c>
      <c r="B210" s="53" t="s">
        <v>97</v>
      </c>
      <c r="C210" s="144"/>
      <c r="E210" s="52"/>
      <c r="F210" s="151" t="str">
        <f t="shared" ref="F210:F215" si="26">IF($C$208=0,"",IF(C210="[for completion]","",C210/$C$208))</f>
        <v/>
      </c>
      <c r="G210" s="52"/>
      <c r="H210" s="23"/>
      <c r="L210" s="23"/>
      <c r="M210" s="23"/>
      <c r="N210" s="54"/>
    </row>
    <row r="211" spans="1:14" outlineLevel="1" x14ac:dyDescent="0.3">
      <c r="A211" s="25" t="s">
        <v>289</v>
      </c>
      <c r="B211" s="53" t="s">
        <v>97</v>
      </c>
      <c r="C211" s="144"/>
      <c r="E211" s="52"/>
      <c r="F211" s="151" t="str">
        <f t="shared" si="26"/>
        <v/>
      </c>
      <c r="G211" s="52"/>
      <c r="H211" s="23"/>
      <c r="L211" s="23"/>
      <c r="M211" s="23"/>
      <c r="N211" s="54"/>
    </row>
    <row r="212" spans="1:14" outlineLevel="1" x14ac:dyDescent="0.3">
      <c r="A212" s="25" t="s">
        <v>290</v>
      </c>
      <c r="B212" s="53" t="s">
        <v>97</v>
      </c>
      <c r="C212" s="144"/>
      <c r="E212" s="52"/>
      <c r="F212" s="151" t="str">
        <f t="shared" si="26"/>
        <v/>
      </c>
      <c r="G212" s="52"/>
      <c r="H212" s="23"/>
      <c r="L212" s="23"/>
      <c r="M212" s="23"/>
      <c r="N212" s="54"/>
    </row>
    <row r="213" spans="1:14" outlineLevel="1" x14ac:dyDescent="0.3">
      <c r="A213" s="25" t="s">
        <v>291</v>
      </c>
      <c r="B213" s="53" t="s">
        <v>97</v>
      </c>
      <c r="C213" s="144"/>
      <c r="E213" s="52"/>
      <c r="F213" s="151" t="str">
        <f t="shared" si="26"/>
        <v/>
      </c>
      <c r="G213" s="52"/>
      <c r="H213" s="23"/>
      <c r="L213" s="23"/>
      <c r="M213" s="23"/>
      <c r="N213" s="54"/>
    </row>
    <row r="214" spans="1:14" outlineLevel="1" x14ac:dyDescent="0.3">
      <c r="A214" s="25" t="s">
        <v>292</v>
      </c>
      <c r="B214" s="53" t="s">
        <v>97</v>
      </c>
      <c r="C214" s="144"/>
      <c r="E214" s="52"/>
      <c r="F214" s="151" t="str">
        <f t="shared" si="26"/>
        <v/>
      </c>
      <c r="G214" s="52"/>
      <c r="H214" s="23"/>
      <c r="L214" s="23"/>
      <c r="M214" s="23"/>
      <c r="N214" s="54"/>
    </row>
    <row r="215" spans="1:14" outlineLevel="1" x14ac:dyDescent="0.3">
      <c r="A215" s="25" t="s">
        <v>293</v>
      </c>
      <c r="B215" s="53" t="s">
        <v>97</v>
      </c>
      <c r="C215" s="144"/>
      <c r="E215" s="52"/>
      <c r="F215" s="151" t="str">
        <f t="shared" si="26"/>
        <v/>
      </c>
      <c r="G215" s="52"/>
      <c r="H215" s="23"/>
      <c r="L215" s="23"/>
      <c r="M215" s="23"/>
      <c r="N215" s="54"/>
    </row>
    <row r="216" spans="1:14" ht="15" customHeight="1" x14ac:dyDescent="0.3">
      <c r="A216" s="44"/>
      <c r="B216" s="45" t="s">
        <v>294</v>
      </c>
      <c r="C216" s="44" t="s">
        <v>61</v>
      </c>
      <c r="D216" s="44"/>
      <c r="E216" s="46"/>
      <c r="F216" s="47" t="s">
        <v>83</v>
      </c>
      <c r="G216" s="47" t="s">
        <v>216</v>
      </c>
      <c r="H216" s="23"/>
      <c r="L216" s="23"/>
      <c r="M216" s="23"/>
      <c r="N216" s="54"/>
    </row>
    <row r="217" spans="1:14" x14ac:dyDescent="0.3">
      <c r="A217" s="25" t="s">
        <v>295</v>
      </c>
      <c r="B217" s="21" t="s">
        <v>296</v>
      </c>
      <c r="C217" s="144">
        <v>0</v>
      </c>
      <c r="E217" s="62"/>
      <c r="F217" s="151">
        <f>IF($C$38=0,"",IF(C217="[for completion]","",IF(C217="","",C217/$C$38)))</f>
        <v>0</v>
      </c>
      <c r="G217" s="151">
        <f>IF($C$39=0,"",IF(C217="[for completion]","",IF(C217="","",C217/$C$39)))</f>
        <v>0</v>
      </c>
      <c r="H217" s="23"/>
      <c r="L217" s="23"/>
      <c r="M217" s="23"/>
      <c r="N217" s="54"/>
    </row>
    <row r="218" spans="1:14" x14ac:dyDescent="0.3">
      <c r="A218" s="25" t="s">
        <v>297</v>
      </c>
      <c r="B218" s="21" t="s">
        <v>298</v>
      </c>
      <c r="C218" s="144">
        <v>0</v>
      </c>
      <c r="E218" s="62"/>
      <c r="F218" s="151">
        <f t="shared" ref="F218:F219" si="27">IF($C$38=0,"",IF(C218="[for completion]","",IF(C218="","",C218/$C$38)))</f>
        <v>0</v>
      </c>
      <c r="G218" s="151">
        <f t="shared" ref="G218:G219" si="28">IF($C$39=0,"",IF(C218="[for completion]","",IF(C218="","",C218/$C$39)))</f>
        <v>0</v>
      </c>
      <c r="H218" s="23"/>
      <c r="L218" s="23"/>
      <c r="M218" s="23"/>
      <c r="N218" s="54"/>
    </row>
    <row r="219" spans="1:14" x14ac:dyDescent="0.3">
      <c r="A219" s="25" t="s">
        <v>299</v>
      </c>
      <c r="B219" s="21" t="s">
        <v>93</v>
      </c>
      <c r="C219" s="144">
        <v>0</v>
      </c>
      <c r="E219" s="62"/>
      <c r="F219" s="151">
        <f t="shared" si="27"/>
        <v>0</v>
      </c>
      <c r="G219" s="151">
        <f t="shared" si="28"/>
        <v>0</v>
      </c>
      <c r="H219" s="23"/>
      <c r="L219" s="23"/>
      <c r="M219" s="23"/>
      <c r="N219" s="54"/>
    </row>
    <row r="220" spans="1:14" x14ac:dyDescent="0.3">
      <c r="A220" s="25" t="s">
        <v>300</v>
      </c>
      <c r="B220" s="58" t="s">
        <v>95</v>
      </c>
      <c r="C220" s="144">
        <f>SUM(C217:C219)</f>
        <v>0</v>
      </c>
      <c r="E220" s="62"/>
      <c r="F220" s="140">
        <f>SUM(F217:F219)</f>
        <v>0</v>
      </c>
      <c r="G220" s="140">
        <f>SUM(G217:G219)</f>
        <v>0</v>
      </c>
      <c r="H220" s="23"/>
      <c r="L220" s="23"/>
      <c r="M220" s="23"/>
      <c r="N220" s="54"/>
    </row>
    <row r="221" spans="1:14" outlineLevel="1" x14ac:dyDescent="0.3">
      <c r="A221" s="25" t="s">
        <v>301</v>
      </c>
      <c r="B221" s="53" t="s">
        <v>97</v>
      </c>
      <c r="C221" s="144"/>
      <c r="E221" s="62"/>
      <c r="F221" s="151" t="str">
        <f t="shared" ref="F221:F227" si="29">IF($C$38=0,"",IF(C221="[for completion]","",IF(C221="","",C221/$C$38)))</f>
        <v/>
      </c>
      <c r="G221" s="151" t="str">
        <f t="shared" ref="G221:G227" si="30">IF($C$39=0,"",IF(C221="[for completion]","",IF(C221="","",C221/$C$39)))</f>
        <v/>
      </c>
      <c r="H221" s="23"/>
      <c r="L221" s="23"/>
      <c r="M221" s="23"/>
      <c r="N221" s="54"/>
    </row>
    <row r="222" spans="1:14" outlineLevel="1" x14ac:dyDescent="0.3">
      <c r="A222" s="25" t="s">
        <v>302</v>
      </c>
      <c r="B222" s="53" t="s">
        <v>97</v>
      </c>
      <c r="C222" s="144"/>
      <c r="E222" s="62"/>
      <c r="F222" s="151" t="str">
        <f t="shared" si="29"/>
        <v/>
      </c>
      <c r="G222" s="151" t="str">
        <f t="shared" si="30"/>
        <v/>
      </c>
      <c r="H222" s="23"/>
      <c r="L222" s="23"/>
      <c r="M222" s="23"/>
      <c r="N222" s="54"/>
    </row>
    <row r="223" spans="1:14" outlineLevel="1" x14ac:dyDescent="0.3">
      <c r="A223" s="25" t="s">
        <v>303</v>
      </c>
      <c r="B223" s="53" t="s">
        <v>97</v>
      </c>
      <c r="C223" s="144"/>
      <c r="E223" s="62"/>
      <c r="F223" s="151" t="str">
        <f t="shared" si="29"/>
        <v/>
      </c>
      <c r="G223" s="151" t="str">
        <f t="shared" si="30"/>
        <v/>
      </c>
      <c r="H223" s="23"/>
      <c r="L223" s="23"/>
      <c r="M223" s="23"/>
      <c r="N223" s="54"/>
    </row>
    <row r="224" spans="1:14" outlineLevel="1" x14ac:dyDescent="0.3">
      <c r="A224" s="25" t="s">
        <v>304</v>
      </c>
      <c r="B224" s="53" t="s">
        <v>97</v>
      </c>
      <c r="C224" s="144"/>
      <c r="E224" s="62"/>
      <c r="F224" s="151" t="str">
        <f t="shared" si="29"/>
        <v/>
      </c>
      <c r="G224" s="151" t="str">
        <f t="shared" si="30"/>
        <v/>
      </c>
      <c r="H224" s="23"/>
      <c r="L224" s="23"/>
      <c r="M224" s="23"/>
      <c r="N224" s="54"/>
    </row>
    <row r="225" spans="1:14" outlineLevel="1" x14ac:dyDescent="0.3">
      <c r="A225" s="25" t="s">
        <v>305</v>
      </c>
      <c r="B225" s="53" t="s">
        <v>97</v>
      </c>
      <c r="C225" s="144"/>
      <c r="E225" s="62"/>
      <c r="F225" s="151" t="str">
        <f t="shared" si="29"/>
        <v/>
      </c>
      <c r="G225" s="151" t="str">
        <f t="shared" si="30"/>
        <v/>
      </c>
      <c r="H225" s="23"/>
      <c r="L225" s="23"/>
      <c r="M225" s="23"/>
    </row>
    <row r="226" spans="1:14" outlineLevel="1" x14ac:dyDescent="0.3">
      <c r="A226" s="25" t="s">
        <v>306</v>
      </c>
      <c r="B226" s="53" t="s">
        <v>97</v>
      </c>
      <c r="C226" s="144"/>
      <c r="E226" s="42"/>
      <c r="F226" s="151" t="str">
        <f t="shared" si="29"/>
        <v/>
      </c>
      <c r="G226" s="151" t="str">
        <f t="shared" si="30"/>
        <v/>
      </c>
      <c r="H226" s="23"/>
      <c r="L226" s="23"/>
      <c r="M226" s="23"/>
    </row>
    <row r="227" spans="1:14" outlineLevel="1" x14ac:dyDescent="0.3">
      <c r="A227" s="25" t="s">
        <v>307</v>
      </c>
      <c r="B227" s="53" t="s">
        <v>97</v>
      </c>
      <c r="C227" s="144"/>
      <c r="E227" s="62"/>
      <c r="F227" s="151" t="str">
        <f t="shared" si="29"/>
        <v/>
      </c>
      <c r="G227" s="151" t="str">
        <f t="shared" si="30"/>
        <v/>
      </c>
      <c r="H227" s="23"/>
      <c r="L227" s="23"/>
      <c r="M227" s="23"/>
    </row>
    <row r="228" spans="1:14" ht="15" customHeight="1" x14ac:dyDescent="0.3">
      <c r="A228" s="44"/>
      <c r="B228" s="45" t="s">
        <v>308</v>
      </c>
      <c r="C228" s="44"/>
      <c r="D228" s="44"/>
      <c r="E228" s="46"/>
      <c r="F228" s="47"/>
      <c r="G228" s="47"/>
      <c r="H228" s="23"/>
      <c r="L228" s="23"/>
      <c r="M228" s="23"/>
    </row>
    <row r="229" spans="1:14" ht="28.8" x14ac:dyDescent="0.3">
      <c r="A229" s="25" t="s">
        <v>309</v>
      </c>
      <c r="B229" s="42" t="s">
        <v>310</v>
      </c>
      <c r="C229" s="179" t="s">
        <v>1450</v>
      </c>
      <c r="H229" s="23"/>
      <c r="L229" s="23"/>
      <c r="M229" s="23"/>
    </row>
    <row r="230" spans="1:14" ht="15" customHeight="1" x14ac:dyDescent="0.3">
      <c r="A230" s="44"/>
      <c r="B230" s="45" t="s">
        <v>311</v>
      </c>
      <c r="C230" s="44"/>
      <c r="D230" s="44"/>
      <c r="E230" s="46"/>
      <c r="F230" s="47"/>
      <c r="G230" s="47"/>
      <c r="H230" s="23"/>
      <c r="L230" s="23"/>
      <c r="M230" s="23"/>
    </row>
    <row r="231" spans="1:14" x14ac:dyDescent="0.3">
      <c r="A231" s="25" t="s">
        <v>11</v>
      </c>
      <c r="B231" s="25" t="s">
        <v>1131</v>
      </c>
      <c r="C231" s="144" t="s">
        <v>1455</v>
      </c>
      <c r="E231" s="42"/>
      <c r="H231" s="23"/>
      <c r="L231" s="23"/>
      <c r="M231" s="23"/>
    </row>
    <row r="232" spans="1:14" x14ac:dyDescent="0.3">
      <c r="A232" s="25" t="s">
        <v>312</v>
      </c>
      <c r="B232" s="65" t="s">
        <v>313</v>
      </c>
      <c r="C232" s="144" t="s">
        <v>1455</v>
      </c>
      <c r="E232" s="42"/>
      <c r="H232" s="23"/>
      <c r="L232" s="23"/>
      <c r="M232" s="23"/>
    </row>
    <row r="233" spans="1:14" x14ac:dyDescent="0.3">
      <c r="A233" s="25" t="s">
        <v>314</v>
      </c>
      <c r="B233" s="65" t="s">
        <v>315</v>
      </c>
      <c r="C233" s="144" t="s">
        <v>1455</v>
      </c>
      <c r="E233" s="42"/>
      <c r="H233" s="23"/>
      <c r="L233" s="23"/>
      <c r="M233" s="23"/>
    </row>
    <row r="234" spans="1:14" outlineLevel="1" x14ac:dyDescent="0.3">
      <c r="A234" s="25" t="s">
        <v>316</v>
      </c>
      <c r="B234" s="40" t="s">
        <v>317</v>
      </c>
      <c r="C234" s="145"/>
      <c r="D234" s="42"/>
      <c r="E234" s="42"/>
      <c r="H234" s="23"/>
      <c r="L234" s="23"/>
      <c r="M234" s="23"/>
    </row>
    <row r="235" spans="1:14" outlineLevel="1" x14ac:dyDescent="0.3">
      <c r="A235" s="25" t="s">
        <v>318</v>
      </c>
      <c r="B235" s="40" t="s">
        <v>319</v>
      </c>
      <c r="C235" s="145"/>
      <c r="D235" s="42"/>
      <c r="E235" s="42"/>
      <c r="H235" s="23"/>
      <c r="L235" s="23"/>
      <c r="M235" s="23"/>
    </row>
    <row r="236" spans="1:14" outlineLevel="1" x14ac:dyDescent="0.3">
      <c r="A236" s="25" t="s">
        <v>320</v>
      </c>
      <c r="B236" s="40" t="s">
        <v>321</v>
      </c>
      <c r="C236" s="145"/>
      <c r="D236" s="42"/>
      <c r="E236" s="42"/>
      <c r="H236" s="23"/>
      <c r="L236" s="23"/>
      <c r="M236" s="23"/>
    </row>
    <row r="237" spans="1:14" outlineLevel="1" x14ac:dyDescent="0.3">
      <c r="A237" s="25" t="s">
        <v>322</v>
      </c>
      <c r="C237" s="42"/>
      <c r="D237" s="42"/>
      <c r="E237" s="42"/>
      <c r="H237" s="23"/>
      <c r="L237" s="23"/>
      <c r="M237" s="23"/>
    </row>
    <row r="238" spans="1:14" outlineLevel="1" x14ac:dyDescent="0.3">
      <c r="A238" s="25" t="s">
        <v>323</v>
      </c>
      <c r="C238" s="42"/>
      <c r="D238" s="42"/>
      <c r="E238" s="42"/>
      <c r="H238" s="23"/>
      <c r="L238" s="23"/>
      <c r="M238" s="23"/>
    </row>
    <row r="239" spans="1:14" outlineLevel="1" x14ac:dyDescent="0.3">
      <c r="A239" s="25" t="s">
        <v>324</v>
      </c>
      <c r="D239"/>
      <c r="E239"/>
      <c r="F239"/>
      <c r="G239"/>
      <c r="H239" s="23"/>
      <c r="K239" s="66"/>
      <c r="L239" s="66"/>
      <c r="M239" s="66"/>
      <c r="N239" s="66"/>
    </row>
    <row r="240" spans="1:14" outlineLevel="1" x14ac:dyDescent="0.3">
      <c r="A240" s="25" t="s">
        <v>325</v>
      </c>
      <c r="D240"/>
      <c r="E240"/>
      <c r="F240"/>
      <c r="G240"/>
      <c r="H240" s="23"/>
      <c r="K240" s="66"/>
      <c r="L240" s="66"/>
      <c r="M240" s="66"/>
      <c r="N240" s="66"/>
    </row>
    <row r="241" spans="1:14" outlineLevel="1" x14ac:dyDescent="0.3">
      <c r="A241" s="25" t="s">
        <v>326</v>
      </c>
      <c r="D241"/>
      <c r="E241"/>
      <c r="F241"/>
      <c r="G241"/>
      <c r="H241" s="23"/>
      <c r="K241" s="66"/>
      <c r="L241" s="66"/>
      <c r="M241" s="66"/>
      <c r="N241" s="66"/>
    </row>
    <row r="242" spans="1:14" outlineLevel="1" x14ac:dyDescent="0.3">
      <c r="A242" s="25" t="s">
        <v>327</v>
      </c>
      <c r="D242"/>
      <c r="E242"/>
      <c r="F242"/>
      <c r="G242"/>
      <c r="H242" s="23"/>
      <c r="K242" s="66"/>
      <c r="L242" s="66"/>
      <c r="M242" s="66"/>
      <c r="N242" s="66"/>
    </row>
    <row r="243" spans="1:14" outlineLevel="1" x14ac:dyDescent="0.3">
      <c r="A243" s="25" t="s">
        <v>328</v>
      </c>
      <c r="D243"/>
      <c r="E243"/>
      <c r="F243"/>
      <c r="G243"/>
      <c r="H243" s="23"/>
      <c r="K243" s="66"/>
      <c r="L243" s="66"/>
      <c r="M243" s="66"/>
      <c r="N243" s="66"/>
    </row>
    <row r="244" spans="1:14" outlineLevel="1" x14ac:dyDescent="0.3">
      <c r="A244" s="25" t="s">
        <v>329</v>
      </c>
      <c r="D244"/>
      <c r="E244"/>
      <c r="F244"/>
      <c r="G244"/>
      <c r="H244" s="23"/>
      <c r="K244" s="66"/>
      <c r="L244" s="66"/>
      <c r="M244" s="66"/>
      <c r="N244" s="66"/>
    </row>
    <row r="245" spans="1:14" outlineLevel="1" x14ac:dyDescent="0.3">
      <c r="A245" s="25" t="s">
        <v>330</v>
      </c>
      <c r="D245"/>
      <c r="E245"/>
      <c r="F245"/>
      <c r="G245"/>
      <c r="H245" s="23"/>
      <c r="K245" s="66"/>
      <c r="L245" s="66"/>
      <c r="M245" s="66"/>
      <c r="N245" s="66"/>
    </row>
    <row r="246" spans="1:14" outlineLevel="1" x14ac:dyDescent="0.3">
      <c r="A246" s="25" t="s">
        <v>331</v>
      </c>
      <c r="D246"/>
      <c r="E246"/>
      <c r="F246"/>
      <c r="G246"/>
      <c r="H246" s="23"/>
      <c r="K246" s="66"/>
      <c r="L246" s="66"/>
      <c r="M246" s="66"/>
      <c r="N246" s="66"/>
    </row>
    <row r="247" spans="1:14" outlineLevel="1" x14ac:dyDescent="0.3">
      <c r="A247" s="25" t="s">
        <v>332</v>
      </c>
      <c r="D247"/>
      <c r="E247"/>
      <c r="F247"/>
      <c r="G247"/>
      <c r="H247" s="23"/>
      <c r="K247" s="66"/>
      <c r="L247" s="66"/>
      <c r="M247" s="66"/>
      <c r="N247" s="66"/>
    </row>
    <row r="248" spans="1:14" outlineLevel="1" x14ac:dyDescent="0.3">
      <c r="A248" s="25" t="s">
        <v>333</v>
      </c>
      <c r="D248"/>
      <c r="E248"/>
      <c r="F248"/>
      <c r="G248"/>
      <c r="H248" s="23"/>
      <c r="K248" s="66"/>
      <c r="L248" s="66"/>
      <c r="M248" s="66"/>
      <c r="N248" s="66"/>
    </row>
    <row r="249" spans="1:14" outlineLevel="1" x14ac:dyDescent="0.3">
      <c r="A249" s="25" t="s">
        <v>334</v>
      </c>
      <c r="D249"/>
      <c r="E249"/>
      <c r="F249"/>
      <c r="G249"/>
      <c r="H249" s="23"/>
      <c r="K249" s="66"/>
      <c r="L249" s="66"/>
      <c r="M249" s="66"/>
      <c r="N249" s="66"/>
    </row>
    <row r="250" spans="1:14" outlineLevel="1" x14ac:dyDescent="0.3">
      <c r="A250" s="25" t="s">
        <v>335</v>
      </c>
      <c r="D250"/>
      <c r="E250"/>
      <c r="F250"/>
      <c r="G250"/>
      <c r="H250" s="23"/>
      <c r="K250" s="66"/>
      <c r="L250" s="66"/>
      <c r="M250" s="66"/>
      <c r="N250" s="66"/>
    </row>
    <row r="251" spans="1:14" outlineLevel="1" x14ac:dyDescent="0.3">
      <c r="A251" s="25" t="s">
        <v>336</v>
      </c>
      <c r="D251"/>
      <c r="E251"/>
      <c r="F251"/>
      <c r="G251"/>
      <c r="H251" s="23"/>
      <c r="K251" s="66"/>
      <c r="L251" s="66"/>
      <c r="M251" s="66"/>
      <c r="N251" s="66"/>
    </row>
    <row r="252" spans="1:14" outlineLevel="1" x14ac:dyDescent="0.3">
      <c r="A252" s="25" t="s">
        <v>337</v>
      </c>
      <c r="D252"/>
      <c r="E252"/>
      <c r="F252"/>
      <c r="G252"/>
      <c r="H252" s="23"/>
      <c r="K252" s="66"/>
      <c r="L252" s="66"/>
      <c r="M252" s="66"/>
      <c r="N252" s="66"/>
    </row>
    <row r="253" spans="1:14" outlineLevel="1" x14ac:dyDescent="0.3">
      <c r="A253" s="25" t="s">
        <v>338</v>
      </c>
      <c r="D253"/>
      <c r="E253"/>
      <c r="F253"/>
      <c r="G253"/>
      <c r="H253" s="23"/>
      <c r="K253" s="66"/>
      <c r="L253" s="66"/>
      <c r="M253" s="66"/>
      <c r="N253" s="66"/>
    </row>
    <row r="254" spans="1:14" outlineLevel="1" x14ac:dyDescent="0.3">
      <c r="A254" s="25" t="s">
        <v>339</v>
      </c>
      <c r="D254"/>
      <c r="E254"/>
      <c r="F254"/>
      <c r="G254"/>
      <c r="H254" s="23"/>
      <c r="K254" s="66"/>
      <c r="L254" s="66"/>
      <c r="M254" s="66"/>
      <c r="N254" s="66"/>
    </row>
    <row r="255" spans="1:14" outlineLevel="1" x14ac:dyDescent="0.3">
      <c r="A255" s="25" t="s">
        <v>340</v>
      </c>
      <c r="D255"/>
      <c r="E255"/>
      <c r="F255"/>
      <c r="G255"/>
      <c r="H255" s="23"/>
      <c r="K255" s="66"/>
      <c r="L255" s="66"/>
      <c r="M255" s="66"/>
      <c r="N255" s="66"/>
    </row>
    <row r="256" spans="1:14" outlineLevel="1" x14ac:dyDescent="0.3">
      <c r="A256" s="25" t="s">
        <v>341</v>
      </c>
      <c r="D256"/>
      <c r="E256"/>
      <c r="F256"/>
      <c r="G256"/>
      <c r="H256" s="23"/>
      <c r="K256" s="66"/>
      <c r="L256" s="66"/>
      <c r="M256" s="66"/>
      <c r="N256" s="66"/>
    </row>
    <row r="257" spans="1:14" outlineLevel="1" x14ac:dyDescent="0.3">
      <c r="A257" s="25" t="s">
        <v>342</v>
      </c>
      <c r="D257"/>
      <c r="E257"/>
      <c r="F257"/>
      <c r="G257"/>
      <c r="H257" s="23"/>
      <c r="K257" s="66"/>
      <c r="L257" s="66"/>
      <c r="M257" s="66"/>
      <c r="N257" s="66"/>
    </row>
    <row r="258" spans="1:14" outlineLevel="1" x14ac:dyDescent="0.3">
      <c r="A258" s="25" t="s">
        <v>343</v>
      </c>
      <c r="D258"/>
      <c r="E258"/>
      <c r="F258"/>
      <c r="G258"/>
      <c r="H258" s="23"/>
      <c r="K258" s="66"/>
      <c r="L258" s="66"/>
      <c r="M258" s="66"/>
      <c r="N258" s="66"/>
    </row>
    <row r="259" spans="1:14" outlineLevel="1" x14ac:dyDescent="0.3">
      <c r="A259" s="25" t="s">
        <v>344</v>
      </c>
      <c r="D259"/>
      <c r="E259"/>
      <c r="F259"/>
      <c r="G259"/>
      <c r="H259" s="23"/>
      <c r="K259" s="66"/>
      <c r="L259" s="66"/>
      <c r="M259" s="66"/>
      <c r="N259" s="66"/>
    </row>
    <row r="260" spans="1:14" outlineLevel="1" x14ac:dyDescent="0.3">
      <c r="A260" s="25" t="s">
        <v>345</v>
      </c>
      <c r="D260"/>
      <c r="E260"/>
      <c r="F260"/>
      <c r="G260"/>
      <c r="H260" s="23"/>
      <c r="K260" s="66"/>
      <c r="L260" s="66"/>
      <c r="M260" s="66"/>
      <c r="N260" s="66"/>
    </row>
    <row r="261" spans="1:14" outlineLevel="1" x14ac:dyDescent="0.3">
      <c r="A261" s="25" t="s">
        <v>346</v>
      </c>
      <c r="D261"/>
      <c r="E261"/>
      <c r="F261"/>
      <c r="G261"/>
      <c r="H261" s="23"/>
      <c r="K261" s="66"/>
      <c r="L261" s="66"/>
      <c r="M261" s="66"/>
      <c r="N261" s="66"/>
    </row>
    <row r="262" spans="1:14" outlineLevel="1" x14ac:dyDescent="0.3">
      <c r="A262" s="25" t="s">
        <v>347</v>
      </c>
      <c r="D262"/>
      <c r="E262"/>
      <c r="F262"/>
      <c r="G262"/>
      <c r="H262" s="23"/>
      <c r="K262" s="66"/>
      <c r="L262" s="66"/>
      <c r="M262" s="66"/>
      <c r="N262" s="66"/>
    </row>
    <row r="263" spans="1:14" outlineLevel="1" x14ac:dyDescent="0.3">
      <c r="A263" s="25" t="s">
        <v>348</v>
      </c>
      <c r="D263"/>
      <c r="E263"/>
      <c r="F263"/>
      <c r="G263"/>
      <c r="H263" s="23"/>
      <c r="K263" s="66"/>
      <c r="L263" s="66"/>
      <c r="M263" s="66"/>
      <c r="N263" s="66"/>
    </row>
    <row r="264" spans="1:14" outlineLevel="1" x14ac:dyDescent="0.3">
      <c r="A264" s="25" t="s">
        <v>349</v>
      </c>
      <c r="D264"/>
      <c r="E264"/>
      <c r="F264"/>
      <c r="G264"/>
      <c r="H264" s="23"/>
      <c r="K264" s="66"/>
      <c r="L264" s="66"/>
      <c r="M264" s="66"/>
      <c r="N264" s="66"/>
    </row>
    <row r="265" spans="1:14" outlineLevel="1" x14ac:dyDescent="0.3">
      <c r="A265" s="25" t="s">
        <v>350</v>
      </c>
      <c r="D265"/>
      <c r="E265"/>
      <c r="F265"/>
      <c r="G265"/>
      <c r="H265" s="23"/>
      <c r="K265" s="66"/>
      <c r="L265" s="66"/>
      <c r="M265" s="66"/>
      <c r="N265" s="66"/>
    </row>
    <row r="266" spans="1:14" outlineLevel="1" x14ac:dyDescent="0.3">
      <c r="A266" s="25" t="s">
        <v>351</v>
      </c>
      <c r="D266"/>
      <c r="E266"/>
      <c r="F266"/>
      <c r="G266"/>
      <c r="H266" s="23"/>
      <c r="K266" s="66"/>
      <c r="L266" s="66"/>
      <c r="M266" s="66"/>
      <c r="N266" s="66"/>
    </row>
    <row r="267" spans="1:14" outlineLevel="1" x14ac:dyDescent="0.3">
      <c r="A267" s="25" t="s">
        <v>352</v>
      </c>
      <c r="D267"/>
      <c r="E267"/>
      <c r="F267"/>
      <c r="G267"/>
      <c r="H267" s="23"/>
      <c r="K267" s="66"/>
      <c r="L267" s="66"/>
      <c r="M267" s="66"/>
      <c r="N267" s="66"/>
    </row>
    <row r="268" spans="1:14" outlineLevel="1" x14ac:dyDescent="0.3">
      <c r="A268" s="25" t="s">
        <v>353</v>
      </c>
      <c r="D268"/>
      <c r="E268"/>
      <c r="F268"/>
      <c r="G268"/>
      <c r="H268" s="23"/>
      <c r="K268" s="66"/>
      <c r="L268" s="66"/>
      <c r="M268" s="66"/>
      <c r="N268" s="66"/>
    </row>
    <row r="269" spans="1:14" outlineLevel="1" x14ac:dyDescent="0.3">
      <c r="A269" s="25" t="s">
        <v>354</v>
      </c>
      <c r="D269"/>
      <c r="E269"/>
      <c r="F269"/>
      <c r="G269"/>
      <c r="H269" s="23"/>
      <c r="K269" s="66"/>
      <c r="L269" s="66"/>
      <c r="M269" s="66"/>
      <c r="N269" s="66"/>
    </row>
    <row r="270" spans="1:14" outlineLevel="1" x14ac:dyDescent="0.3">
      <c r="A270" s="25" t="s">
        <v>355</v>
      </c>
      <c r="D270"/>
      <c r="E270"/>
      <c r="F270"/>
      <c r="G270"/>
      <c r="H270" s="23"/>
      <c r="K270" s="66"/>
      <c r="L270" s="66"/>
      <c r="M270" s="66"/>
      <c r="N270" s="66"/>
    </row>
    <row r="271" spans="1:14" outlineLevel="1" x14ac:dyDescent="0.3">
      <c r="A271" s="25" t="s">
        <v>356</v>
      </c>
      <c r="D271"/>
      <c r="E271"/>
      <c r="F271"/>
      <c r="G271"/>
      <c r="H271" s="23"/>
      <c r="K271" s="66"/>
      <c r="L271" s="66"/>
      <c r="M271" s="66"/>
      <c r="N271" s="66"/>
    </row>
    <row r="272" spans="1:14" outlineLevel="1" x14ac:dyDescent="0.3">
      <c r="A272" s="25" t="s">
        <v>357</v>
      </c>
      <c r="D272"/>
      <c r="E272"/>
      <c r="F272"/>
      <c r="G272"/>
      <c r="H272" s="23"/>
      <c r="K272" s="66"/>
      <c r="L272" s="66"/>
      <c r="M272" s="66"/>
      <c r="N272" s="66"/>
    </row>
    <row r="273" spans="1:14" outlineLevel="1" x14ac:dyDescent="0.3">
      <c r="A273" s="25" t="s">
        <v>358</v>
      </c>
      <c r="D273"/>
      <c r="E273"/>
      <c r="F273"/>
      <c r="G273"/>
      <c r="H273" s="23"/>
      <c r="K273" s="66"/>
      <c r="L273" s="66"/>
      <c r="M273" s="66"/>
      <c r="N273" s="66"/>
    </row>
    <row r="274" spans="1:14" outlineLevel="1" x14ac:dyDescent="0.3">
      <c r="A274" s="25" t="s">
        <v>359</v>
      </c>
      <c r="D274"/>
      <c r="E274"/>
      <c r="F274"/>
      <c r="G274"/>
      <c r="H274" s="23"/>
      <c r="K274" s="66"/>
      <c r="L274" s="66"/>
      <c r="M274" s="66"/>
      <c r="N274" s="66"/>
    </row>
    <row r="275" spans="1:14" outlineLevel="1" x14ac:dyDescent="0.3">
      <c r="A275" s="25" t="s">
        <v>360</v>
      </c>
      <c r="D275"/>
      <c r="E275"/>
      <c r="F275"/>
      <c r="G275"/>
      <c r="H275" s="23"/>
      <c r="K275" s="66"/>
      <c r="L275" s="66"/>
      <c r="M275" s="66"/>
      <c r="N275" s="66"/>
    </row>
    <row r="276" spans="1:14" outlineLevel="1" x14ac:dyDescent="0.3">
      <c r="A276" s="25" t="s">
        <v>361</v>
      </c>
      <c r="D276"/>
      <c r="E276"/>
      <c r="F276"/>
      <c r="G276"/>
      <c r="H276" s="23"/>
      <c r="K276" s="66"/>
      <c r="L276" s="66"/>
      <c r="M276" s="66"/>
      <c r="N276" s="66"/>
    </row>
    <row r="277" spans="1:14" outlineLevel="1" x14ac:dyDescent="0.3">
      <c r="A277" s="25" t="s">
        <v>362</v>
      </c>
      <c r="D277"/>
      <c r="E277"/>
      <c r="F277"/>
      <c r="G277"/>
      <c r="H277" s="23"/>
      <c r="K277" s="66"/>
      <c r="L277" s="66"/>
      <c r="M277" s="66"/>
      <c r="N277" s="66"/>
    </row>
    <row r="278" spans="1:14" outlineLevel="1" x14ac:dyDescent="0.3">
      <c r="A278" s="25" t="s">
        <v>363</v>
      </c>
      <c r="D278"/>
      <c r="E278"/>
      <c r="F278"/>
      <c r="G278"/>
      <c r="H278" s="23"/>
      <c r="K278" s="66"/>
      <c r="L278" s="66"/>
      <c r="M278" s="66"/>
      <c r="N278" s="66"/>
    </row>
    <row r="279" spans="1:14" outlineLevel="1" x14ac:dyDescent="0.3">
      <c r="A279" s="25" t="s">
        <v>364</v>
      </c>
      <c r="D279"/>
      <c r="E279"/>
      <c r="F279"/>
      <c r="G279"/>
      <c r="H279" s="23"/>
      <c r="K279" s="66"/>
      <c r="L279" s="66"/>
      <c r="M279" s="66"/>
      <c r="N279" s="66"/>
    </row>
    <row r="280" spans="1:14" outlineLevel="1" x14ac:dyDescent="0.3">
      <c r="A280" s="25" t="s">
        <v>365</v>
      </c>
      <c r="D280"/>
      <c r="E280"/>
      <c r="F280"/>
      <c r="G280"/>
      <c r="H280" s="23"/>
      <c r="K280" s="66"/>
      <c r="L280" s="66"/>
      <c r="M280" s="66"/>
      <c r="N280" s="66"/>
    </row>
    <row r="281" spans="1:14" outlineLevel="1" x14ac:dyDescent="0.3">
      <c r="A281" s="25" t="s">
        <v>366</v>
      </c>
      <c r="D281"/>
      <c r="E281"/>
      <c r="F281"/>
      <c r="G281"/>
      <c r="H281" s="23"/>
      <c r="K281" s="66"/>
      <c r="L281" s="66"/>
      <c r="M281" s="66"/>
      <c r="N281" s="66"/>
    </row>
    <row r="282" spans="1:14" outlineLevel="1" x14ac:dyDescent="0.3">
      <c r="A282" s="25" t="s">
        <v>367</v>
      </c>
      <c r="D282"/>
      <c r="E282"/>
      <c r="F282"/>
      <c r="G282"/>
      <c r="H282" s="23"/>
      <c r="K282" s="66"/>
      <c r="L282" s="66"/>
      <c r="M282" s="66"/>
      <c r="N282" s="66"/>
    </row>
    <row r="283" spans="1:14" outlineLevel="1" x14ac:dyDescent="0.3">
      <c r="A283" s="25" t="s">
        <v>368</v>
      </c>
      <c r="D283"/>
      <c r="E283"/>
      <c r="F283"/>
      <c r="G283"/>
      <c r="H283" s="23"/>
      <c r="K283" s="66"/>
      <c r="L283" s="66"/>
      <c r="M283" s="66"/>
      <c r="N283" s="66"/>
    </row>
    <row r="284" spans="1:14" outlineLevel="1" x14ac:dyDescent="0.3">
      <c r="A284" s="25" t="s">
        <v>369</v>
      </c>
      <c r="D284"/>
      <c r="E284"/>
      <c r="F284"/>
      <c r="G284"/>
      <c r="H284" s="23"/>
      <c r="K284" s="66"/>
      <c r="L284" s="66"/>
      <c r="M284" s="66"/>
      <c r="N284" s="66"/>
    </row>
    <row r="285" spans="1:14" ht="36" x14ac:dyDescent="0.3">
      <c r="A285" s="36"/>
      <c r="B285" s="36" t="s">
        <v>370</v>
      </c>
      <c r="C285" s="36" t="s">
        <v>1</v>
      </c>
      <c r="D285" s="36" t="s">
        <v>1</v>
      </c>
      <c r="E285" s="36"/>
      <c r="F285" s="37"/>
      <c r="G285" s="38"/>
      <c r="H285" s="23"/>
      <c r="I285" s="29"/>
      <c r="J285" s="29"/>
      <c r="K285" s="29"/>
      <c r="L285" s="29"/>
      <c r="M285" s="31"/>
    </row>
    <row r="286" spans="1:14" ht="18" x14ac:dyDescent="0.3">
      <c r="A286" s="67" t="s">
        <v>371</v>
      </c>
      <c r="B286" s="68"/>
      <c r="C286" s="68"/>
      <c r="D286" s="68"/>
      <c r="E286" s="68"/>
      <c r="F286" s="69"/>
      <c r="G286" s="68"/>
      <c r="H286" s="23"/>
      <c r="I286" s="29"/>
      <c r="J286" s="29"/>
      <c r="K286" s="29"/>
      <c r="L286" s="29"/>
      <c r="M286" s="31"/>
    </row>
    <row r="287" spans="1:14" ht="18" x14ac:dyDescent="0.3">
      <c r="A287" s="67" t="s">
        <v>372</v>
      </c>
      <c r="B287" s="68"/>
      <c r="C287" s="68"/>
      <c r="D287" s="68"/>
      <c r="E287" s="68"/>
      <c r="F287" s="69"/>
      <c r="G287" s="68"/>
      <c r="H287" s="23"/>
      <c r="I287" s="29"/>
      <c r="J287" s="29"/>
      <c r="K287" s="29"/>
      <c r="L287" s="29"/>
      <c r="M287" s="31"/>
    </row>
    <row r="288" spans="1:14" x14ac:dyDescent="0.3">
      <c r="A288" s="25" t="s">
        <v>373</v>
      </c>
      <c r="B288" s="40" t="s">
        <v>374</v>
      </c>
      <c r="C288" s="70">
        <f>ROW(B38)</f>
        <v>38</v>
      </c>
      <c r="D288" s="61"/>
      <c r="E288" s="61"/>
      <c r="F288" s="61"/>
      <c r="G288" s="61"/>
      <c r="H288" s="23"/>
      <c r="I288" s="40"/>
      <c r="J288" s="70"/>
      <c r="L288" s="61"/>
      <c r="M288" s="61"/>
      <c r="N288" s="61"/>
    </row>
    <row r="289" spans="1:14" x14ac:dyDescent="0.3">
      <c r="A289" s="25" t="s">
        <v>375</v>
      </c>
      <c r="B289" s="40" t="s">
        <v>376</v>
      </c>
      <c r="C289" s="70">
        <f>ROW(B39)</f>
        <v>39</v>
      </c>
      <c r="E289" s="61"/>
      <c r="F289" s="61"/>
      <c r="H289" s="23"/>
      <c r="I289" s="40"/>
      <c r="J289" s="70"/>
      <c r="L289" s="61"/>
      <c r="M289" s="61"/>
    </row>
    <row r="290" spans="1:14" x14ac:dyDescent="0.3">
      <c r="A290" s="25" t="s">
        <v>377</v>
      </c>
      <c r="B290" s="40" t="s">
        <v>378</v>
      </c>
      <c r="C290" s="70" t="str">
        <f ca="1">IF(ISREF(INDIRECT("'B1. HTT Mortgage Assets'!A1")),ROW('B1. HTT Mortgage Assets'!B43)&amp;" for Mortgage Assets","")</f>
        <v>43 for Mortgage Assets</v>
      </c>
      <c r="D290" s="70" t="str">
        <f ca="1">IF(ISREF(INDIRECT("'B2. HTT Public Sector Assets'!A1")),ROW(#REF!)&amp; " for Public Sector Assets","")</f>
        <v/>
      </c>
      <c r="E290" s="71"/>
      <c r="F290" s="61"/>
      <c r="G290" s="71"/>
      <c r="H290" s="23"/>
      <c r="I290" s="40"/>
      <c r="J290" s="70"/>
      <c r="K290" s="70"/>
      <c r="L290" s="71"/>
      <c r="M290" s="61"/>
      <c r="N290" s="71"/>
    </row>
    <row r="291" spans="1:14" x14ac:dyDescent="0.3">
      <c r="A291" s="25" t="s">
        <v>379</v>
      </c>
      <c r="B291" s="40" t="s">
        <v>380</v>
      </c>
      <c r="C291" s="70">
        <f>ROW(B52)</f>
        <v>52</v>
      </c>
      <c r="H291" s="23"/>
      <c r="I291" s="40"/>
      <c r="J291" s="70"/>
    </row>
    <row r="292" spans="1:14" x14ac:dyDescent="0.3">
      <c r="A292" s="25" t="s">
        <v>381</v>
      </c>
      <c r="B292" s="40" t="s">
        <v>382</v>
      </c>
      <c r="C292" s="72" t="str">
        <f ca="1">IF(ISREF(INDIRECT("'B1. HTT Mortgage Assets'!A1")),ROW('B1. HTT Mortgage Assets'!B186)&amp;" for Residential Mortgage Assets","")</f>
        <v>186 for Residential Mortgage Assets</v>
      </c>
      <c r="D292" s="70" t="str">
        <f ca="1">IF(ISREF(INDIRECT("'B1. HTT Mortgage Assets'!A1")),ROW('B1. HTT Mortgage Assets'!B287 )&amp; " for Commercial Mortgage Assets","")</f>
        <v>287 for Commercial Mortgage Assets</v>
      </c>
      <c r="E292" s="71"/>
      <c r="F292" s="70" t="str">
        <f ca="1">IF(ISREF(INDIRECT("'B2. HTT Public Sector Assets'!A1")),ROW(#REF!)&amp; " for Public Sector Assets","")</f>
        <v/>
      </c>
      <c r="G292" s="71"/>
      <c r="H292" s="23"/>
      <c r="I292" s="40"/>
      <c r="J292" s="66"/>
      <c r="K292" s="70"/>
      <c r="L292" s="71"/>
      <c r="N292" s="71"/>
    </row>
    <row r="293" spans="1:14" x14ac:dyDescent="0.3">
      <c r="A293" s="25" t="s">
        <v>383</v>
      </c>
      <c r="B293" s="40" t="s">
        <v>384</v>
      </c>
      <c r="C293" s="70" t="str">
        <f ca="1">IF(ISREF(INDIRECT("'B1. HTT Mortgage Assets'!A1")),ROW('B1. HTT Mortgage Assets'!B149)&amp;" for Mortgage Assets","")</f>
        <v>149 for Mortgage Assets</v>
      </c>
      <c r="D293" s="70" t="str">
        <f ca="1">IF(ISREF(INDIRECT("'B2. HTT Public Sector Assets'!A1")),ROW(#REF!)&amp;" for Public Sector Assets","")</f>
        <v/>
      </c>
      <c r="H293" s="23"/>
      <c r="I293" s="40"/>
      <c r="M293" s="71"/>
    </row>
    <row r="294" spans="1:14" x14ac:dyDescent="0.3">
      <c r="A294" s="25" t="s">
        <v>385</v>
      </c>
      <c r="B294" s="40" t="s">
        <v>386</v>
      </c>
      <c r="C294" s="70">
        <f>ROW(B111)</f>
        <v>111</v>
      </c>
      <c r="F294" s="71"/>
      <c r="H294" s="23"/>
      <c r="I294" s="40"/>
      <c r="J294" s="70"/>
      <c r="M294" s="71"/>
    </row>
    <row r="295" spans="1:14" x14ac:dyDescent="0.3">
      <c r="A295" s="25" t="s">
        <v>387</v>
      </c>
      <c r="B295" s="40" t="s">
        <v>388</v>
      </c>
      <c r="C295" s="70">
        <f>ROW(B163)</f>
        <v>163</v>
      </c>
      <c r="E295" s="71"/>
      <c r="F295" s="71"/>
      <c r="H295" s="23"/>
      <c r="I295" s="40"/>
      <c r="J295" s="70"/>
      <c r="L295" s="71"/>
      <c r="M295" s="71"/>
    </row>
    <row r="296" spans="1:14" x14ac:dyDescent="0.3">
      <c r="A296" s="25" t="s">
        <v>389</v>
      </c>
      <c r="B296" s="40" t="s">
        <v>390</v>
      </c>
      <c r="C296" s="70">
        <f>ROW(B137)</f>
        <v>137</v>
      </c>
      <c r="E296" s="71"/>
      <c r="F296" s="71"/>
      <c r="H296" s="23"/>
      <c r="I296" s="40"/>
      <c r="J296" s="70"/>
      <c r="L296" s="71"/>
      <c r="M296" s="71"/>
    </row>
    <row r="297" spans="1:14" x14ac:dyDescent="0.3">
      <c r="A297" s="25" t="s">
        <v>391</v>
      </c>
      <c r="B297" s="25" t="s">
        <v>392</v>
      </c>
      <c r="C297" s="70" t="str">
        <f>ROW('C. HTT Harmonised Glossary'!B17)&amp;" for Harmonised Glossary"</f>
        <v>17 for Harmonised Glossary</v>
      </c>
      <c r="E297" s="71"/>
      <c r="H297" s="23"/>
      <c r="J297" s="70"/>
      <c r="L297" s="71"/>
    </row>
    <row r="298" spans="1:14" x14ac:dyDescent="0.3">
      <c r="A298" s="25" t="s">
        <v>393</v>
      </c>
      <c r="B298" s="40" t="s">
        <v>394</v>
      </c>
      <c r="C298" s="70">
        <f>ROW(B65)</f>
        <v>65</v>
      </c>
      <c r="E298" s="71"/>
      <c r="H298" s="23"/>
      <c r="I298" s="40"/>
      <c r="J298" s="70"/>
      <c r="L298" s="71"/>
    </row>
    <row r="299" spans="1:14" x14ac:dyDescent="0.3">
      <c r="A299" s="25" t="s">
        <v>395</v>
      </c>
      <c r="B299" s="40" t="s">
        <v>396</v>
      </c>
      <c r="C299" s="70">
        <f>ROW(B88)</f>
        <v>88</v>
      </c>
      <c r="E299" s="71"/>
      <c r="H299" s="23"/>
      <c r="I299" s="40"/>
      <c r="J299" s="70"/>
      <c r="L299" s="71"/>
    </row>
    <row r="300" spans="1:14" x14ac:dyDescent="0.3">
      <c r="A300" s="25" t="s">
        <v>397</v>
      </c>
      <c r="B300" s="40" t="s">
        <v>398</v>
      </c>
      <c r="C300" s="70" t="str">
        <f ca="1">IF(ISREF(INDIRECT("'B1. HTT Mortgage Assets'!A1")),ROW('B1. HTT Mortgage Assets'!B179)&amp; " for Mortgage Assets","")</f>
        <v>179 for Mortgage Assets</v>
      </c>
      <c r="D300" s="70" t="str">
        <f ca="1">IF(ISREF(INDIRECT("'B2. HTT Public Sector Assets'!A1")),ROW(#REF!)&amp; " for Public Sector Assets","")</f>
        <v/>
      </c>
      <c r="E300" s="71"/>
      <c r="H300" s="23"/>
      <c r="I300" s="40"/>
      <c r="J300" s="70"/>
      <c r="K300" s="70"/>
      <c r="L300" s="71"/>
    </row>
    <row r="301" spans="1:14" outlineLevel="1" x14ac:dyDescent="0.3">
      <c r="A301" s="25" t="s">
        <v>399</v>
      </c>
      <c r="B301" s="40"/>
      <c r="C301" s="70"/>
      <c r="D301" s="70"/>
      <c r="E301" s="71"/>
      <c r="H301" s="23"/>
      <c r="I301" s="40"/>
      <c r="J301" s="70"/>
      <c r="K301" s="70"/>
      <c r="L301" s="71"/>
    </row>
    <row r="302" spans="1:14" outlineLevel="1" x14ac:dyDescent="0.3">
      <c r="A302" s="25" t="s">
        <v>400</v>
      </c>
      <c r="B302" s="40"/>
      <c r="C302" s="70"/>
      <c r="D302" s="70"/>
      <c r="E302" s="71"/>
      <c r="H302" s="23"/>
      <c r="I302" s="40"/>
      <c r="J302" s="70"/>
      <c r="K302" s="70"/>
      <c r="L302" s="71"/>
    </row>
    <row r="303" spans="1:14" outlineLevel="1" x14ac:dyDescent="0.3">
      <c r="A303" s="25" t="s">
        <v>401</v>
      </c>
      <c r="B303" s="40"/>
      <c r="C303" s="70"/>
      <c r="D303" s="70"/>
      <c r="E303" s="71"/>
      <c r="H303" s="23"/>
      <c r="I303" s="40"/>
      <c r="J303" s="70"/>
      <c r="K303" s="70"/>
      <c r="L303" s="71"/>
    </row>
    <row r="304" spans="1:14" outlineLevel="1" x14ac:dyDescent="0.3">
      <c r="A304" s="25" t="s">
        <v>402</v>
      </c>
      <c r="B304" s="40"/>
      <c r="C304" s="70"/>
      <c r="D304" s="70"/>
      <c r="E304" s="71"/>
      <c r="H304" s="23"/>
      <c r="I304" s="40"/>
      <c r="J304" s="70"/>
      <c r="K304" s="70"/>
      <c r="L304" s="71"/>
    </row>
    <row r="305" spans="1:14" outlineLevel="1" x14ac:dyDescent="0.3">
      <c r="A305" s="25" t="s">
        <v>403</v>
      </c>
      <c r="B305" s="40"/>
      <c r="C305" s="70"/>
      <c r="D305" s="70"/>
      <c r="E305" s="71"/>
      <c r="H305" s="23"/>
      <c r="I305" s="40"/>
      <c r="J305" s="70"/>
      <c r="K305" s="70"/>
      <c r="L305" s="71"/>
      <c r="N305" s="54"/>
    </row>
    <row r="306" spans="1:14" outlineLevel="1" x14ac:dyDescent="0.3">
      <c r="A306" s="25" t="s">
        <v>404</v>
      </c>
      <c r="B306" s="40"/>
      <c r="C306" s="70"/>
      <c r="D306" s="70"/>
      <c r="E306" s="71"/>
      <c r="H306" s="23"/>
      <c r="I306" s="40"/>
      <c r="J306" s="70"/>
      <c r="K306" s="70"/>
      <c r="L306" s="71"/>
      <c r="N306" s="54"/>
    </row>
    <row r="307" spans="1:14" outlineLevel="1" x14ac:dyDescent="0.3">
      <c r="A307" s="25" t="s">
        <v>405</v>
      </c>
      <c r="B307" s="40"/>
      <c r="C307" s="70"/>
      <c r="D307" s="70"/>
      <c r="E307" s="71"/>
      <c r="H307" s="23"/>
      <c r="I307" s="40"/>
      <c r="J307" s="70"/>
      <c r="K307" s="70"/>
      <c r="L307" s="71"/>
      <c r="N307" s="54"/>
    </row>
    <row r="308" spans="1:14" outlineLevel="1" x14ac:dyDescent="0.3">
      <c r="A308" s="25" t="s">
        <v>406</v>
      </c>
      <c r="B308" s="40"/>
      <c r="C308" s="70"/>
      <c r="D308" s="70"/>
      <c r="E308" s="71"/>
      <c r="H308" s="23"/>
      <c r="I308" s="40"/>
      <c r="J308" s="70"/>
      <c r="K308" s="70"/>
      <c r="L308" s="71"/>
      <c r="N308" s="54"/>
    </row>
    <row r="309" spans="1:14" outlineLevel="1" x14ac:dyDescent="0.3">
      <c r="A309" s="25" t="s">
        <v>407</v>
      </c>
      <c r="B309" s="40"/>
      <c r="C309" s="70"/>
      <c r="D309" s="70"/>
      <c r="E309" s="71"/>
      <c r="H309" s="23"/>
      <c r="I309" s="40"/>
      <c r="J309" s="70"/>
      <c r="K309" s="70"/>
      <c r="L309" s="71"/>
      <c r="N309" s="54"/>
    </row>
    <row r="310" spans="1:14" outlineLevel="1" x14ac:dyDescent="0.3">
      <c r="A310" s="25" t="s">
        <v>408</v>
      </c>
      <c r="H310" s="23"/>
      <c r="N310" s="54"/>
    </row>
    <row r="311" spans="1:14" ht="36" x14ac:dyDescent="0.3">
      <c r="A311" s="37"/>
      <c r="B311" s="36" t="s">
        <v>27</v>
      </c>
      <c r="C311" s="37"/>
      <c r="D311" s="37"/>
      <c r="E311" s="37"/>
      <c r="F311" s="37"/>
      <c r="G311" s="38"/>
      <c r="H311" s="23"/>
      <c r="I311" s="29"/>
      <c r="J311" s="31"/>
      <c r="K311" s="31"/>
      <c r="L311" s="31"/>
      <c r="M311" s="31"/>
      <c r="N311" s="54"/>
    </row>
    <row r="312" spans="1:14" x14ac:dyDescent="0.3">
      <c r="A312" s="25" t="s">
        <v>5</v>
      </c>
      <c r="B312" s="48" t="s">
        <v>409</v>
      </c>
      <c r="C312" s="25" t="s">
        <v>31</v>
      </c>
      <c r="H312" s="23"/>
      <c r="I312" s="48"/>
      <c r="J312" s="70"/>
      <c r="N312" s="54"/>
    </row>
    <row r="313" spans="1:14" outlineLevel="1" x14ac:dyDescent="0.3">
      <c r="A313" s="25" t="s">
        <v>410</v>
      </c>
      <c r="B313" s="48"/>
      <c r="C313" s="70"/>
      <c r="H313" s="23"/>
      <c r="I313" s="48"/>
      <c r="J313" s="70"/>
      <c r="N313" s="54"/>
    </row>
    <row r="314" spans="1:14" outlineLevel="1" x14ac:dyDescent="0.3">
      <c r="A314" s="25" t="s">
        <v>411</v>
      </c>
      <c r="B314" s="48"/>
      <c r="C314" s="70"/>
      <c r="H314" s="23"/>
      <c r="I314" s="48"/>
      <c r="J314" s="70"/>
      <c r="N314" s="54"/>
    </row>
    <row r="315" spans="1:14" outlineLevel="1" x14ac:dyDescent="0.3">
      <c r="A315" s="25" t="s">
        <v>412</v>
      </c>
      <c r="B315" s="48"/>
      <c r="C315" s="70"/>
      <c r="H315" s="23"/>
      <c r="I315" s="48"/>
      <c r="J315" s="70"/>
      <c r="N315" s="54"/>
    </row>
    <row r="316" spans="1:14" outlineLevel="1" x14ac:dyDescent="0.3">
      <c r="A316" s="25" t="s">
        <v>413</v>
      </c>
      <c r="B316" s="48"/>
      <c r="C316" s="70"/>
      <c r="H316" s="23"/>
      <c r="I316" s="48"/>
      <c r="J316" s="70"/>
      <c r="N316" s="54"/>
    </row>
    <row r="317" spans="1:14" outlineLevel="1" x14ac:dyDescent="0.3">
      <c r="A317" s="25" t="s">
        <v>414</v>
      </c>
      <c r="B317" s="48"/>
      <c r="C317" s="70"/>
      <c r="H317" s="23"/>
      <c r="I317" s="48"/>
      <c r="J317" s="70"/>
      <c r="N317" s="54"/>
    </row>
    <row r="318" spans="1:14" outlineLevel="1" x14ac:dyDescent="0.3">
      <c r="A318" s="25" t="s">
        <v>415</v>
      </c>
      <c r="B318" s="48"/>
      <c r="C318" s="70"/>
      <c r="H318" s="23"/>
      <c r="I318" s="48"/>
      <c r="J318" s="70"/>
      <c r="N318" s="54"/>
    </row>
    <row r="319" spans="1:14" ht="18" x14ac:dyDescent="0.3">
      <c r="A319" s="37"/>
      <c r="B319" s="36" t="s">
        <v>28</v>
      </c>
      <c r="C319" s="37"/>
      <c r="D319" s="37"/>
      <c r="E319" s="37"/>
      <c r="F319" s="37"/>
      <c r="G319" s="38"/>
      <c r="H319" s="23"/>
      <c r="I319" s="29"/>
      <c r="J319" s="31"/>
      <c r="K319" s="31"/>
      <c r="L319" s="31"/>
      <c r="M319" s="31"/>
      <c r="N319" s="54"/>
    </row>
    <row r="320" spans="1:14" ht="15" customHeight="1" outlineLevel="1" x14ac:dyDescent="0.3">
      <c r="A320" s="44"/>
      <c r="B320" s="45" t="s">
        <v>416</v>
      </c>
      <c r="C320" s="44"/>
      <c r="D320" s="44"/>
      <c r="E320" s="46"/>
      <c r="F320" s="47"/>
      <c r="G320" s="47"/>
      <c r="H320" s="23"/>
      <c r="L320" s="23"/>
      <c r="M320" s="23"/>
      <c r="N320" s="54"/>
    </row>
    <row r="321" spans="1:14" outlineLevel="1" x14ac:dyDescent="0.3">
      <c r="A321" s="25" t="s">
        <v>417</v>
      </c>
      <c r="B321" s="40" t="s">
        <v>418</v>
      </c>
      <c r="C321" s="40"/>
      <c r="H321" s="23"/>
      <c r="I321" s="54"/>
      <c r="J321" s="54"/>
      <c r="K321" s="54"/>
      <c r="L321" s="54"/>
      <c r="M321" s="54"/>
      <c r="N321" s="54"/>
    </row>
    <row r="322" spans="1:14" outlineLevel="1" x14ac:dyDescent="0.3">
      <c r="A322" s="25" t="s">
        <v>419</v>
      </c>
      <c r="B322" s="40" t="s">
        <v>420</v>
      </c>
      <c r="C322" s="40"/>
      <c r="H322" s="23"/>
      <c r="I322" s="54"/>
      <c r="J322" s="54"/>
      <c r="K322" s="54"/>
      <c r="L322" s="54"/>
      <c r="M322" s="54"/>
      <c r="N322" s="54"/>
    </row>
    <row r="323" spans="1:14" outlineLevel="1" x14ac:dyDescent="0.3">
      <c r="A323" s="25" t="s">
        <v>421</v>
      </c>
      <c r="B323" s="40" t="s">
        <v>422</v>
      </c>
      <c r="C323" s="40"/>
      <c r="H323" s="23"/>
      <c r="I323" s="54"/>
      <c r="J323" s="54"/>
      <c r="K323" s="54"/>
      <c r="L323" s="54"/>
      <c r="M323" s="54"/>
      <c r="N323" s="54"/>
    </row>
    <row r="324" spans="1:14" outlineLevel="1" x14ac:dyDescent="0.3">
      <c r="A324" s="25" t="s">
        <v>423</v>
      </c>
      <c r="B324" s="40" t="s">
        <v>424</v>
      </c>
      <c r="H324" s="23"/>
      <c r="I324" s="54"/>
      <c r="J324" s="54"/>
      <c r="K324" s="54"/>
      <c r="L324" s="54"/>
      <c r="M324" s="54"/>
      <c r="N324" s="54"/>
    </row>
    <row r="325" spans="1:14" outlineLevel="1" x14ac:dyDescent="0.3">
      <c r="A325" s="25" t="s">
        <v>425</v>
      </c>
      <c r="B325" s="40" t="s">
        <v>426</v>
      </c>
      <c r="H325" s="23"/>
      <c r="I325" s="54"/>
      <c r="J325" s="54"/>
      <c r="K325" s="54"/>
      <c r="L325" s="54"/>
      <c r="M325" s="54"/>
      <c r="N325" s="54"/>
    </row>
    <row r="326" spans="1:14" outlineLevel="1" x14ac:dyDescent="0.3">
      <c r="A326" s="25" t="s">
        <v>427</v>
      </c>
      <c r="B326" s="40" t="s">
        <v>428</v>
      </c>
      <c r="H326" s="23"/>
      <c r="I326" s="54"/>
      <c r="J326" s="54"/>
      <c r="K326" s="54"/>
      <c r="L326" s="54"/>
      <c r="M326" s="54"/>
      <c r="N326" s="54"/>
    </row>
    <row r="327" spans="1:14" outlineLevel="1" x14ac:dyDescent="0.3">
      <c r="A327" s="25" t="s">
        <v>429</v>
      </c>
      <c r="B327" s="40" t="s">
        <v>430</v>
      </c>
      <c r="H327" s="23"/>
      <c r="I327" s="54"/>
      <c r="J327" s="54"/>
      <c r="K327" s="54"/>
      <c r="L327" s="54"/>
      <c r="M327" s="54"/>
      <c r="N327" s="54"/>
    </row>
    <row r="328" spans="1:14" outlineLevel="1" x14ac:dyDescent="0.3">
      <c r="A328" s="25" t="s">
        <v>431</v>
      </c>
      <c r="B328" s="40" t="s">
        <v>432</v>
      </c>
      <c r="H328" s="23"/>
      <c r="I328" s="54"/>
      <c r="J328" s="54"/>
      <c r="K328" s="54"/>
      <c r="L328" s="54"/>
      <c r="M328" s="54"/>
      <c r="N328" s="54"/>
    </row>
    <row r="329" spans="1:14" outlineLevel="1" x14ac:dyDescent="0.3">
      <c r="A329" s="25" t="s">
        <v>433</v>
      </c>
      <c r="B329" s="40" t="s">
        <v>434</v>
      </c>
      <c r="H329" s="23"/>
      <c r="I329" s="54"/>
      <c r="J329" s="54"/>
      <c r="K329" s="54"/>
      <c r="L329" s="54"/>
      <c r="M329" s="54"/>
      <c r="N329" s="54"/>
    </row>
    <row r="330" spans="1:14" outlineLevel="1" x14ac:dyDescent="0.3">
      <c r="A330" s="25" t="s">
        <v>435</v>
      </c>
      <c r="B330" s="53" t="s">
        <v>436</v>
      </c>
      <c r="H330" s="23"/>
      <c r="I330" s="54"/>
      <c r="J330" s="54"/>
      <c r="K330" s="54"/>
      <c r="L330" s="54"/>
      <c r="M330" s="54"/>
      <c r="N330" s="54"/>
    </row>
    <row r="331" spans="1:14" outlineLevel="1" x14ac:dyDescent="0.3">
      <c r="A331" s="25" t="s">
        <v>437</v>
      </c>
      <c r="B331" s="53" t="s">
        <v>436</v>
      </c>
      <c r="H331" s="23"/>
      <c r="I331" s="54"/>
      <c r="J331" s="54"/>
      <c r="K331" s="54"/>
      <c r="L331" s="54"/>
      <c r="M331" s="54"/>
      <c r="N331" s="54"/>
    </row>
    <row r="332" spans="1:14" outlineLevel="1" x14ac:dyDescent="0.3">
      <c r="A332" s="25" t="s">
        <v>438</v>
      </c>
      <c r="B332" s="53" t="s">
        <v>436</v>
      </c>
      <c r="H332" s="23"/>
      <c r="I332" s="54"/>
      <c r="J332" s="54"/>
      <c r="K332" s="54"/>
      <c r="L332" s="54"/>
      <c r="M332" s="54"/>
      <c r="N332" s="54"/>
    </row>
    <row r="333" spans="1:14" outlineLevel="1" x14ac:dyDescent="0.3">
      <c r="A333" s="25" t="s">
        <v>439</v>
      </c>
      <c r="B333" s="53" t="s">
        <v>436</v>
      </c>
      <c r="H333" s="23"/>
      <c r="I333" s="54"/>
      <c r="J333" s="54"/>
      <c r="K333" s="54"/>
      <c r="L333" s="54"/>
      <c r="M333" s="54"/>
      <c r="N333" s="54"/>
    </row>
    <row r="334" spans="1:14" outlineLevel="1" x14ac:dyDescent="0.3">
      <c r="A334" s="25" t="s">
        <v>440</v>
      </c>
      <c r="B334" s="53" t="s">
        <v>436</v>
      </c>
      <c r="H334" s="23"/>
      <c r="I334" s="54"/>
      <c r="J334" s="54"/>
      <c r="K334" s="54"/>
      <c r="L334" s="54"/>
      <c r="M334" s="54"/>
      <c r="N334" s="54"/>
    </row>
    <row r="335" spans="1:14" outlineLevel="1" x14ac:dyDescent="0.3">
      <c r="A335" s="25" t="s">
        <v>441</v>
      </c>
      <c r="B335" s="53" t="s">
        <v>436</v>
      </c>
      <c r="H335" s="23"/>
      <c r="I335" s="54"/>
      <c r="J335" s="54"/>
      <c r="K335" s="54"/>
      <c r="L335" s="54"/>
      <c r="M335" s="54"/>
      <c r="N335" s="54"/>
    </row>
    <row r="336" spans="1:14" outlineLevel="1" x14ac:dyDescent="0.3">
      <c r="A336" s="25" t="s">
        <v>442</v>
      </c>
      <c r="B336" s="53" t="s">
        <v>436</v>
      </c>
      <c r="H336" s="23"/>
      <c r="I336" s="54"/>
      <c r="J336" s="54"/>
      <c r="K336" s="54"/>
      <c r="L336" s="54"/>
      <c r="M336" s="54"/>
      <c r="N336" s="54"/>
    </row>
    <row r="337" spans="1:14" outlineLevel="1" x14ac:dyDescent="0.3">
      <c r="A337" s="25" t="s">
        <v>443</v>
      </c>
      <c r="B337" s="53" t="s">
        <v>436</v>
      </c>
      <c r="H337" s="23"/>
      <c r="I337" s="54"/>
      <c r="J337" s="54"/>
      <c r="K337" s="54"/>
      <c r="L337" s="54"/>
      <c r="M337" s="54"/>
      <c r="N337" s="54"/>
    </row>
    <row r="338" spans="1:14" outlineLevel="1" x14ac:dyDescent="0.3">
      <c r="A338" s="25" t="s">
        <v>444</v>
      </c>
      <c r="B338" s="53" t="s">
        <v>436</v>
      </c>
      <c r="H338" s="23"/>
      <c r="I338" s="54"/>
      <c r="J338" s="54"/>
      <c r="K338" s="54"/>
      <c r="L338" s="54"/>
      <c r="M338" s="54"/>
      <c r="N338" s="54"/>
    </row>
    <row r="339" spans="1:14" outlineLevel="1" x14ac:dyDescent="0.3">
      <c r="A339" s="25" t="s">
        <v>445</v>
      </c>
      <c r="B339" s="53" t="s">
        <v>436</v>
      </c>
      <c r="H339" s="23"/>
      <c r="I339" s="54"/>
      <c r="J339" s="54"/>
      <c r="K339" s="54"/>
      <c r="L339" s="54"/>
      <c r="M339" s="54"/>
      <c r="N339" s="54"/>
    </row>
    <row r="340" spans="1:14" outlineLevel="1" x14ac:dyDescent="0.3">
      <c r="A340" s="25" t="s">
        <v>446</v>
      </c>
      <c r="B340" s="53" t="s">
        <v>436</v>
      </c>
      <c r="H340" s="23"/>
      <c r="I340" s="54"/>
      <c r="J340" s="54"/>
      <c r="K340" s="54"/>
      <c r="L340" s="54"/>
      <c r="M340" s="54"/>
      <c r="N340" s="54"/>
    </row>
    <row r="341" spans="1:14" outlineLevel="1" x14ac:dyDescent="0.3">
      <c r="A341" s="25" t="s">
        <v>447</v>
      </c>
      <c r="B341" s="53" t="s">
        <v>436</v>
      </c>
      <c r="H341" s="23"/>
      <c r="I341" s="54"/>
      <c r="J341" s="54"/>
      <c r="K341" s="54"/>
      <c r="L341" s="54"/>
      <c r="M341" s="54"/>
      <c r="N341" s="54"/>
    </row>
    <row r="342" spans="1:14" outlineLevel="1" x14ac:dyDescent="0.3">
      <c r="A342" s="25" t="s">
        <v>448</v>
      </c>
      <c r="B342" s="53" t="s">
        <v>436</v>
      </c>
      <c r="H342" s="23"/>
      <c r="I342" s="54"/>
      <c r="J342" s="54"/>
      <c r="K342" s="54"/>
      <c r="L342" s="54"/>
      <c r="M342" s="54"/>
      <c r="N342" s="54"/>
    </row>
    <row r="343" spans="1:14" outlineLevel="1" x14ac:dyDescent="0.3">
      <c r="A343" s="25" t="s">
        <v>449</v>
      </c>
      <c r="B343" s="53" t="s">
        <v>436</v>
      </c>
      <c r="H343" s="23"/>
      <c r="I343" s="54"/>
      <c r="J343" s="54"/>
      <c r="K343" s="54"/>
      <c r="L343" s="54"/>
      <c r="M343" s="54"/>
      <c r="N343" s="54"/>
    </row>
    <row r="344" spans="1:14" outlineLevel="1" x14ac:dyDescent="0.3">
      <c r="A344" s="25" t="s">
        <v>450</v>
      </c>
      <c r="B344" s="53" t="s">
        <v>436</v>
      </c>
      <c r="H344" s="23"/>
      <c r="I344" s="54"/>
      <c r="J344" s="54"/>
      <c r="K344" s="54"/>
      <c r="L344" s="54"/>
      <c r="M344" s="54"/>
      <c r="N344" s="54"/>
    </row>
    <row r="345" spans="1:14" outlineLevel="1" x14ac:dyDescent="0.3">
      <c r="A345" s="25" t="s">
        <v>451</v>
      </c>
      <c r="B345" s="53" t="s">
        <v>436</v>
      </c>
      <c r="H345" s="23"/>
      <c r="I345" s="54"/>
      <c r="J345" s="54"/>
      <c r="K345" s="54"/>
      <c r="L345" s="54"/>
      <c r="M345" s="54"/>
      <c r="N345" s="54"/>
    </row>
    <row r="346" spans="1:14" outlineLevel="1" x14ac:dyDescent="0.3">
      <c r="A346" s="25" t="s">
        <v>452</v>
      </c>
      <c r="B346" s="53" t="s">
        <v>436</v>
      </c>
      <c r="H346" s="23"/>
      <c r="I346" s="54"/>
      <c r="J346" s="54"/>
      <c r="K346" s="54"/>
      <c r="L346" s="54"/>
      <c r="M346" s="54"/>
      <c r="N346" s="54"/>
    </row>
    <row r="347" spans="1:14" outlineLevel="1" x14ac:dyDescent="0.3">
      <c r="A347" s="25" t="s">
        <v>453</v>
      </c>
      <c r="B347" s="53" t="s">
        <v>436</v>
      </c>
      <c r="H347" s="23"/>
      <c r="I347" s="54"/>
      <c r="J347" s="54"/>
      <c r="K347" s="54"/>
      <c r="L347" s="54"/>
      <c r="M347" s="54"/>
      <c r="N347" s="54"/>
    </row>
    <row r="348" spans="1:14" outlineLevel="1" x14ac:dyDescent="0.3">
      <c r="A348" s="25" t="s">
        <v>454</v>
      </c>
      <c r="B348" s="53" t="s">
        <v>436</v>
      </c>
      <c r="H348" s="23"/>
      <c r="I348" s="54"/>
      <c r="J348" s="54"/>
      <c r="K348" s="54"/>
      <c r="L348" s="54"/>
      <c r="M348" s="54"/>
      <c r="N348" s="54"/>
    </row>
    <row r="349" spans="1:14" outlineLevel="1" x14ac:dyDescent="0.3">
      <c r="A349" s="25" t="s">
        <v>455</v>
      </c>
      <c r="B349" s="53" t="s">
        <v>436</v>
      </c>
      <c r="H349" s="23"/>
      <c r="I349" s="54"/>
      <c r="J349" s="54"/>
      <c r="K349" s="54"/>
      <c r="L349" s="54"/>
      <c r="M349" s="54"/>
      <c r="N349" s="54"/>
    </row>
    <row r="350" spans="1:14" outlineLevel="1" x14ac:dyDescent="0.3">
      <c r="A350" s="25" t="s">
        <v>456</v>
      </c>
      <c r="B350" s="53" t="s">
        <v>436</v>
      </c>
      <c r="H350" s="23"/>
      <c r="I350" s="54"/>
      <c r="J350" s="54"/>
      <c r="K350" s="54"/>
      <c r="L350" s="54"/>
      <c r="M350" s="54"/>
      <c r="N350" s="54"/>
    </row>
    <row r="351" spans="1:14" outlineLevel="1" x14ac:dyDescent="0.3">
      <c r="A351" s="25" t="s">
        <v>457</v>
      </c>
      <c r="B351" s="53" t="s">
        <v>436</v>
      </c>
      <c r="H351" s="23"/>
      <c r="I351" s="54"/>
      <c r="J351" s="54"/>
      <c r="K351" s="54"/>
      <c r="L351" s="54"/>
      <c r="M351" s="54"/>
      <c r="N351" s="54"/>
    </row>
    <row r="352" spans="1:14" outlineLevel="1" x14ac:dyDescent="0.3">
      <c r="A352" s="25" t="s">
        <v>458</v>
      </c>
      <c r="B352" s="53" t="s">
        <v>436</v>
      </c>
      <c r="H352" s="23"/>
      <c r="I352" s="54"/>
      <c r="J352" s="54"/>
      <c r="K352" s="54"/>
      <c r="L352" s="54"/>
      <c r="M352" s="54"/>
      <c r="N352" s="54"/>
    </row>
    <row r="353" spans="1:14" outlineLevel="1" x14ac:dyDescent="0.3">
      <c r="A353" s="25" t="s">
        <v>459</v>
      </c>
      <c r="B353" s="53" t="s">
        <v>436</v>
      </c>
      <c r="H353" s="23"/>
      <c r="I353" s="54"/>
      <c r="J353" s="54"/>
      <c r="K353" s="54"/>
      <c r="L353" s="54"/>
      <c r="M353" s="54"/>
      <c r="N353" s="54"/>
    </row>
    <row r="354" spans="1:14" outlineLevel="1" x14ac:dyDescent="0.3">
      <c r="A354" s="25" t="s">
        <v>460</v>
      </c>
      <c r="B354" s="53" t="s">
        <v>436</v>
      </c>
      <c r="H354" s="23"/>
      <c r="I354" s="54"/>
      <c r="J354" s="54"/>
      <c r="K354" s="54"/>
      <c r="L354" s="54"/>
      <c r="M354" s="54"/>
      <c r="N354" s="54"/>
    </row>
    <row r="355" spans="1:14" outlineLevel="1" x14ac:dyDescent="0.3">
      <c r="A355" s="25" t="s">
        <v>461</v>
      </c>
      <c r="B355" s="53" t="s">
        <v>436</v>
      </c>
      <c r="H355" s="23"/>
      <c r="I355" s="54"/>
      <c r="J355" s="54"/>
      <c r="K355" s="54"/>
      <c r="L355" s="54"/>
      <c r="M355" s="54"/>
      <c r="N355" s="54"/>
    </row>
    <row r="356" spans="1:14" outlineLevel="1" x14ac:dyDescent="0.3">
      <c r="A356" s="25" t="s">
        <v>462</v>
      </c>
      <c r="B356" s="53" t="s">
        <v>436</v>
      </c>
      <c r="H356" s="23"/>
      <c r="I356" s="54"/>
      <c r="J356" s="54"/>
      <c r="K356" s="54"/>
      <c r="L356" s="54"/>
      <c r="M356" s="54"/>
      <c r="N356" s="54"/>
    </row>
    <row r="357" spans="1:14" outlineLevel="1" x14ac:dyDescent="0.3">
      <c r="A357" s="25" t="s">
        <v>463</v>
      </c>
      <c r="B357" s="53" t="s">
        <v>436</v>
      </c>
      <c r="H357" s="23"/>
      <c r="I357" s="54"/>
      <c r="J357" s="54"/>
      <c r="K357" s="54"/>
      <c r="L357" s="54"/>
      <c r="M357" s="54"/>
      <c r="N357" s="54"/>
    </row>
    <row r="358" spans="1:14" outlineLevel="1" x14ac:dyDescent="0.3">
      <c r="A358" s="25" t="s">
        <v>464</v>
      </c>
      <c r="B358" s="53" t="s">
        <v>436</v>
      </c>
      <c r="H358" s="23"/>
      <c r="I358" s="54"/>
      <c r="J358" s="54"/>
      <c r="K358" s="54"/>
      <c r="L358" s="54"/>
      <c r="M358" s="54"/>
      <c r="N358" s="54"/>
    </row>
    <row r="359" spans="1:14" outlineLevel="1" x14ac:dyDescent="0.3">
      <c r="A359" s="25" t="s">
        <v>465</v>
      </c>
      <c r="B359" s="53" t="s">
        <v>436</v>
      </c>
      <c r="H359" s="23"/>
      <c r="I359" s="54"/>
      <c r="J359" s="54"/>
      <c r="K359" s="54"/>
      <c r="L359" s="54"/>
      <c r="M359" s="54"/>
      <c r="N359" s="54"/>
    </row>
    <row r="360" spans="1:14" outlineLevel="1" x14ac:dyDescent="0.3">
      <c r="A360" s="25" t="s">
        <v>466</v>
      </c>
      <c r="B360" s="53" t="s">
        <v>436</v>
      </c>
      <c r="H360" s="23"/>
      <c r="I360" s="54"/>
      <c r="J360" s="54"/>
      <c r="K360" s="54"/>
      <c r="L360" s="54"/>
      <c r="M360" s="54"/>
      <c r="N360" s="54"/>
    </row>
    <row r="361" spans="1:14" outlineLevel="1" x14ac:dyDescent="0.3">
      <c r="A361" s="25" t="s">
        <v>467</v>
      </c>
      <c r="B361" s="53" t="s">
        <v>436</v>
      </c>
      <c r="H361" s="23"/>
      <c r="I361" s="54"/>
      <c r="J361" s="54"/>
      <c r="K361" s="54"/>
      <c r="L361" s="54"/>
      <c r="M361" s="54"/>
      <c r="N361" s="54"/>
    </row>
    <row r="362" spans="1:14" outlineLevel="1" x14ac:dyDescent="0.3">
      <c r="A362" s="25" t="s">
        <v>468</v>
      </c>
      <c r="B362" s="53" t="s">
        <v>436</v>
      </c>
      <c r="H362" s="23"/>
      <c r="I362" s="54"/>
      <c r="J362" s="54"/>
      <c r="K362" s="54"/>
      <c r="L362" s="54"/>
      <c r="M362" s="54"/>
      <c r="N362" s="54"/>
    </row>
    <row r="363" spans="1:14" outlineLevel="1" x14ac:dyDescent="0.3">
      <c r="A363" s="25" t="s">
        <v>469</v>
      </c>
      <c r="B363" s="53" t="s">
        <v>436</v>
      </c>
      <c r="H363" s="23"/>
      <c r="I363" s="54"/>
      <c r="J363" s="54"/>
      <c r="K363" s="54"/>
      <c r="L363" s="54"/>
      <c r="M363" s="54"/>
      <c r="N363" s="54"/>
    </row>
    <row r="364" spans="1:14" outlineLevel="1" x14ac:dyDescent="0.3">
      <c r="A364" s="25" t="s">
        <v>470</v>
      </c>
      <c r="B364" s="53" t="s">
        <v>436</v>
      </c>
      <c r="H364" s="23"/>
      <c r="I364" s="54"/>
      <c r="J364" s="54"/>
      <c r="K364" s="54"/>
      <c r="L364" s="54"/>
      <c r="M364" s="54"/>
      <c r="N364" s="54"/>
    </row>
    <row r="365" spans="1:14" outlineLevel="1" x14ac:dyDescent="0.3">
      <c r="A365" s="25" t="s">
        <v>471</v>
      </c>
      <c r="B365" s="53" t="s">
        <v>436</v>
      </c>
      <c r="H365" s="23"/>
      <c r="I365" s="54"/>
      <c r="J365" s="54"/>
      <c r="K365" s="54"/>
      <c r="L365" s="54"/>
      <c r="M365" s="54"/>
      <c r="N365" s="54"/>
    </row>
    <row r="366" spans="1:14" x14ac:dyDescent="0.3">
      <c r="H366" s="23"/>
      <c r="I366" s="54"/>
      <c r="J366" s="54"/>
      <c r="K366" s="54"/>
      <c r="L366" s="54"/>
      <c r="M366" s="54"/>
      <c r="N366" s="54"/>
    </row>
    <row r="367" spans="1:14" x14ac:dyDescent="0.3">
      <c r="H367" s="23"/>
      <c r="I367" s="54"/>
      <c r="J367" s="54"/>
      <c r="K367" s="54"/>
      <c r="L367" s="54"/>
      <c r="M367" s="54"/>
      <c r="N367" s="54"/>
    </row>
    <row r="368" spans="1:14" x14ac:dyDescent="0.3">
      <c r="H368" s="23"/>
      <c r="I368" s="54"/>
      <c r="J368" s="54"/>
      <c r="K368" s="54"/>
      <c r="L368" s="54"/>
      <c r="M368" s="54"/>
      <c r="N368" s="54"/>
    </row>
    <row r="369" spans="1:14" x14ac:dyDescent="0.3">
      <c r="A369" s="54"/>
      <c r="B369" s="54"/>
      <c r="C369" s="54"/>
      <c r="D369" s="54"/>
      <c r="E369" s="54"/>
      <c r="F369" s="54"/>
      <c r="G369" s="54"/>
      <c r="H369" s="23"/>
      <c r="I369" s="54"/>
      <c r="J369" s="54"/>
      <c r="K369" s="54"/>
      <c r="L369" s="54"/>
      <c r="M369" s="54"/>
      <c r="N369" s="54"/>
    </row>
    <row r="370" spans="1:14" x14ac:dyDescent="0.3">
      <c r="A370" s="54"/>
      <c r="B370" s="54"/>
      <c r="C370" s="54"/>
      <c r="D370" s="54"/>
      <c r="E370" s="54"/>
      <c r="F370" s="54"/>
      <c r="G370" s="54"/>
      <c r="H370" s="23"/>
      <c r="I370" s="54"/>
      <c r="J370" s="54"/>
      <c r="K370" s="54"/>
      <c r="L370" s="54"/>
      <c r="M370" s="54"/>
      <c r="N370" s="54"/>
    </row>
    <row r="371" spans="1:14" x14ac:dyDescent="0.3">
      <c r="A371" s="54"/>
      <c r="B371" s="54"/>
      <c r="C371" s="54"/>
      <c r="D371" s="54"/>
      <c r="E371" s="54"/>
      <c r="F371" s="54"/>
      <c r="G371" s="54"/>
      <c r="H371" s="23"/>
      <c r="I371" s="54"/>
      <c r="J371" s="54"/>
      <c r="K371" s="54"/>
      <c r="L371" s="54"/>
      <c r="M371" s="54"/>
      <c r="N371" s="54"/>
    </row>
    <row r="372" spans="1:14" x14ac:dyDescent="0.3">
      <c r="A372" s="54"/>
      <c r="B372" s="54"/>
      <c r="C372" s="54"/>
      <c r="D372" s="54"/>
      <c r="E372" s="54"/>
      <c r="F372" s="54"/>
      <c r="G372" s="54"/>
      <c r="H372" s="23"/>
      <c r="I372" s="54"/>
      <c r="J372" s="54"/>
      <c r="K372" s="54"/>
      <c r="L372" s="54"/>
      <c r="M372" s="54"/>
      <c r="N372" s="54"/>
    </row>
    <row r="373" spans="1:14" x14ac:dyDescent="0.3">
      <c r="A373" s="54"/>
      <c r="B373" s="54"/>
      <c r="C373" s="54"/>
      <c r="D373" s="54"/>
      <c r="E373" s="54"/>
      <c r="F373" s="54"/>
      <c r="G373" s="54"/>
      <c r="H373" s="23"/>
      <c r="I373" s="54"/>
      <c r="J373" s="54"/>
      <c r="K373" s="54"/>
      <c r="L373" s="54"/>
      <c r="M373" s="54"/>
      <c r="N373" s="54"/>
    </row>
    <row r="374" spans="1:14" x14ac:dyDescent="0.3">
      <c r="A374" s="54"/>
      <c r="B374" s="54"/>
      <c r="C374" s="54"/>
      <c r="D374" s="54"/>
      <c r="E374" s="54"/>
      <c r="F374" s="54"/>
      <c r="G374" s="54"/>
      <c r="H374" s="23"/>
      <c r="I374" s="54"/>
      <c r="J374" s="54"/>
      <c r="K374" s="54"/>
      <c r="L374" s="54"/>
      <c r="M374" s="54"/>
      <c r="N374" s="54"/>
    </row>
    <row r="375" spans="1:14" x14ac:dyDescent="0.3">
      <c r="A375" s="54"/>
      <c r="B375" s="54"/>
      <c r="C375" s="54"/>
      <c r="D375" s="54"/>
      <c r="E375" s="54"/>
      <c r="F375" s="54"/>
      <c r="G375" s="54"/>
      <c r="H375" s="23"/>
      <c r="I375" s="54"/>
      <c r="J375" s="54"/>
      <c r="K375" s="54"/>
      <c r="L375" s="54"/>
      <c r="M375" s="54"/>
      <c r="N375" s="54"/>
    </row>
    <row r="376" spans="1:14" x14ac:dyDescent="0.3">
      <c r="A376" s="54"/>
      <c r="B376" s="54"/>
      <c r="C376" s="54"/>
      <c r="D376" s="54"/>
      <c r="E376" s="54"/>
      <c r="F376" s="54"/>
      <c r="G376" s="54"/>
      <c r="H376" s="23"/>
      <c r="I376" s="54"/>
      <c r="J376" s="54"/>
      <c r="K376" s="54"/>
      <c r="L376" s="54"/>
      <c r="M376" s="54"/>
      <c r="N376" s="54"/>
    </row>
    <row r="377" spans="1:14" x14ac:dyDescent="0.3">
      <c r="A377" s="54"/>
      <c r="B377" s="54"/>
      <c r="C377" s="54"/>
      <c r="D377" s="54"/>
      <c r="E377" s="54"/>
      <c r="F377" s="54"/>
      <c r="G377" s="54"/>
      <c r="H377" s="23"/>
      <c r="I377" s="54"/>
      <c r="J377" s="54"/>
      <c r="K377" s="54"/>
      <c r="L377" s="54"/>
      <c r="M377" s="54"/>
      <c r="N377" s="54"/>
    </row>
    <row r="378" spans="1:14" x14ac:dyDescent="0.3">
      <c r="A378" s="54"/>
      <c r="B378" s="54"/>
      <c r="C378" s="54"/>
      <c r="D378" s="54"/>
      <c r="E378" s="54"/>
      <c r="F378" s="54"/>
      <c r="G378" s="54"/>
      <c r="H378" s="23"/>
      <c r="I378" s="54"/>
      <c r="J378" s="54"/>
      <c r="K378" s="54"/>
      <c r="L378" s="54"/>
      <c r="M378" s="54"/>
      <c r="N378" s="54"/>
    </row>
    <row r="379" spans="1:14" x14ac:dyDescent="0.3">
      <c r="A379" s="54"/>
      <c r="B379" s="54"/>
      <c r="C379" s="54"/>
      <c r="D379" s="54"/>
      <c r="E379" s="54"/>
      <c r="F379" s="54"/>
      <c r="G379" s="54"/>
      <c r="H379" s="23"/>
      <c r="I379" s="54"/>
      <c r="J379" s="54"/>
      <c r="K379" s="54"/>
      <c r="L379" s="54"/>
      <c r="M379" s="54"/>
      <c r="N379" s="54"/>
    </row>
    <row r="380" spans="1:14" x14ac:dyDescent="0.3">
      <c r="A380" s="54"/>
      <c r="B380" s="54"/>
      <c r="C380" s="54"/>
      <c r="D380" s="54"/>
      <c r="E380" s="54"/>
      <c r="F380" s="54"/>
      <c r="G380" s="54"/>
      <c r="H380" s="23"/>
      <c r="I380" s="54"/>
      <c r="J380" s="54"/>
      <c r="K380" s="54"/>
      <c r="L380" s="54"/>
      <c r="M380" s="54"/>
      <c r="N380" s="54"/>
    </row>
    <row r="381" spans="1:14" x14ac:dyDescent="0.3">
      <c r="A381" s="54"/>
      <c r="B381" s="54"/>
      <c r="C381" s="54"/>
      <c r="D381" s="54"/>
      <c r="E381" s="54"/>
      <c r="F381" s="54"/>
      <c r="G381" s="54"/>
      <c r="H381" s="23"/>
      <c r="I381" s="54"/>
      <c r="J381" s="54"/>
      <c r="K381" s="54"/>
      <c r="L381" s="54"/>
      <c r="M381" s="54"/>
      <c r="N381" s="54"/>
    </row>
    <row r="382" spans="1:14" x14ac:dyDescent="0.3">
      <c r="A382" s="54"/>
      <c r="B382" s="54"/>
      <c r="C382" s="54"/>
      <c r="D382" s="54"/>
      <c r="E382" s="54"/>
      <c r="F382" s="54"/>
      <c r="G382" s="54"/>
      <c r="H382" s="23"/>
      <c r="I382" s="54"/>
      <c r="J382" s="54"/>
      <c r="K382" s="54"/>
      <c r="L382" s="54"/>
      <c r="M382" s="54"/>
      <c r="N382" s="54"/>
    </row>
    <row r="383" spans="1:14" x14ac:dyDescent="0.3">
      <c r="A383" s="54"/>
      <c r="B383" s="54"/>
      <c r="C383" s="54"/>
      <c r="D383" s="54"/>
      <c r="E383" s="54"/>
      <c r="F383" s="54"/>
      <c r="G383" s="54"/>
      <c r="H383" s="23"/>
      <c r="I383" s="54"/>
      <c r="J383" s="54"/>
      <c r="K383" s="54"/>
      <c r="L383" s="54"/>
      <c r="M383" s="54"/>
      <c r="N383" s="54"/>
    </row>
    <row r="384" spans="1:14" x14ac:dyDescent="0.3">
      <c r="A384" s="54"/>
      <c r="B384" s="54"/>
      <c r="C384" s="54"/>
      <c r="D384" s="54"/>
      <c r="E384" s="54"/>
      <c r="F384" s="54"/>
      <c r="G384" s="54"/>
      <c r="H384" s="23"/>
      <c r="I384" s="54"/>
      <c r="J384" s="54"/>
      <c r="K384" s="54"/>
      <c r="L384" s="54"/>
      <c r="M384" s="54"/>
      <c r="N384" s="54"/>
    </row>
    <row r="385" spans="1:14" x14ac:dyDescent="0.3">
      <c r="A385" s="54"/>
      <c r="B385" s="54"/>
      <c r="C385" s="54"/>
      <c r="D385" s="54"/>
      <c r="E385" s="54"/>
      <c r="F385" s="54"/>
      <c r="G385" s="54"/>
      <c r="H385" s="23"/>
      <c r="I385" s="54"/>
      <c r="J385" s="54"/>
      <c r="K385" s="54"/>
      <c r="L385" s="54"/>
      <c r="M385" s="54"/>
      <c r="N385" s="54"/>
    </row>
    <row r="386" spans="1:14" x14ac:dyDescent="0.3">
      <c r="A386" s="54"/>
      <c r="B386" s="54"/>
      <c r="C386" s="54"/>
      <c r="D386" s="54"/>
      <c r="E386" s="54"/>
      <c r="F386" s="54"/>
      <c r="G386" s="54"/>
      <c r="H386" s="23"/>
      <c r="I386" s="54"/>
      <c r="J386" s="54"/>
      <c r="K386" s="54"/>
      <c r="L386" s="54"/>
      <c r="M386" s="54"/>
      <c r="N386" s="54"/>
    </row>
    <row r="387" spans="1:14" x14ac:dyDescent="0.3">
      <c r="A387" s="54"/>
      <c r="B387" s="54"/>
      <c r="C387" s="54"/>
      <c r="D387" s="54"/>
      <c r="E387" s="54"/>
      <c r="F387" s="54"/>
      <c r="G387" s="54"/>
      <c r="H387" s="23"/>
      <c r="I387" s="54"/>
      <c r="J387" s="54"/>
      <c r="K387" s="54"/>
      <c r="L387" s="54"/>
      <c r="M387" s="54"/>
      <c r="N387" s="54"/>
    </row>
    <row r="388" spans="1:14" x14ac:dyDescent="0.3">
      <c r="A388" s="54"/>
      <c r="B388" s="54"/>
      <c r="C388" s="54"/>
      <c r="D388" s="54"/>
      <c r="E388" s="54"/>
      <c r="F388" s="54"/>
      <c r="G388" s="54"/>
      <c r="H388" s="23"/>
      <c r="I388" s="54"/>
      <c r="J388" s="54"/>
      <c r="K388" s="54"/>
      <c r="L388" s="54"/>
      <c r="M388" s="54"/>
      <c r="N388" s="54"/>
    </row>
    <row r="389" spans="1:14" x14ac:dyDescent="0.3">
      <c r="A389" s="54"/>
      <c r="B389" s="54"/>
      <c r="C389" s="54"/>
      <c r="D389" s="54"/>
      <c r="E389" s="54"/>
      <c r="F389" s="54"/>
      <c r="G389" s="54"/>
      <c r="H389" s="23"/>
      <c r="I389" s="54"/>
      <c r="J389" s="54"/>
      <c r="K389" s="54"/>
      <c r="L389" s="54"/>
      <c r="M389" s="54"/>
      <c r="N389" s="54"/>
    </row>
    <row r="390" spans="1:14" x14ac:dyDescent="0.3">
      <c r="A390" s="54"/>
      <c r="B390" s="54"/>
      <c r="C390" s="54"/>
      <c r="D390" s="54"/>
      <c r="E390" s="54"/>
      <c r="F390" s="54"/>
      <c r="G390" s="54"/>
      <c r="H390" s="23"/>
      <c r="I390" s="54"/>
      <c r="J390" s="54"/>
      <c r="K390" s="54"/>
      <c r="L390" s="54"/>
      <c r="M390" s="54"/>
      <c r="N390" s="54"/>
    </row>
    <row r="391" spans="1:14" x14ac:dyDescent="0.3">
      <c r="A391" s="54"/>
      <c r="B391" s="54"/>
      <c r="C391" s="54"/>
      <c r="D391" s="54"/>
      <c r="E391" s="54"/>
      <c r="F391" s="54"/>
      <c r="G391" s="54"/>
      <c r="H391" s="23"/>
      <c r="I391" s="54"/>
      <c r="J391" s="54"/>
      <c r="K391" s="54"/>
      <c r="L391" s="54"/>
      <c r="M391" s="54"/>
      <c r="N391" s="54"/>
    </row>
    <row r="392" spans="1:14" x14ac:dyDescent="0.3">
      <c r="A392" s="54"/>
      <c r="B392" s="54"/>
      <c r="C392" s="54"/>
      <c r="D392" s="54"/>
      <c r="E392" s="54"/>
      <c r="F392" s="54"/>
      <c r="G392" s="54"/>
      <c r="H392" s="23"/>
      <c r="I392" s="54"/>
      <c r="J392" s="54"/>
      <c r="K392" s="54"/>
      <c r="L392" s="54"/>
      <c r="M392" s="54"/>
      <c r="N392" s="54"/>
    </row>
    <row r="393" spans="1:14" x14ac:dyDescent="0.3">
      <c r="A393" s="54"/>
      <c r="B393" s="54"/>
      <c r="C393" s="54"/>
      <c r="D393" s="54"/>
      <c r="E393" s="54"/>
      <c r="F393" s="54"/>
      <c r="G393" s="54"/>
      <c r="H393" s="23"/>
      <c r="I393" s="54"/>
      <c r="J393" s="54"/>
      <c r="K393" s="54"/>
      <c r="L393" s="54"/>
      <c r="M393" s="54"/>
      <c r="N393" s="54"/>
    </row>
    <row r="394" spans="1:14" x14ac:dyDescent="0.3">
      <c r="A394" s="54"/>
      <c r="B394" s="54"/>
      <c r="C394" s="54"/>
      <c r="D394" s="54"/>
      <c r="E394" s="54"/>
      <c r="F394" s="54"/>
      <c r="G394" s="54"/>
      <c r="H394" s="23"/>
      <c r="I394" s="54"/>
      <c r="J394" s="54"/>
      <c r="K394" s="54"/>
      <c r="L394" s="54"/>
      <c r="M394" s="54"/>
      <c r="N394" s="54"/>
    </row>
    <row r="395" spans="1:14" x14ac:dyDescent="0.3">
      <c r="A395" s="54"/>
      <c r="B395" s="54"/>
      <c r="C395" s="54"/>
      <c r="D395" s="54"/>
      <c r="E395" s="54"/>
      <c r="F395" s="54"/>
      <c r="G395" s="54"/>
      <c r="H395" s="23"/>
      <c r="I395" s="54"/>
      <c r="J395" s="54"/>
      <c r="K395" s="54"/>
      <c r="L395" s="54"/>
      <c r="M395" s="54"/>
      <c r="N395" s="54"/>
    </row>
    <row r="396" spans="1:14" x14ac:dyDescent="0.3">
      <c r="A396" s="54"/>
      <c r="B396" s="54"/>
      <c r="C396" s="54"/>
      <c r="D396" s="54"/>
      <c r="E396" s="54"/>
      <c r="F396" s="54"/>
      <c r="G396" s="54"/>
      <c r="H396" s="23"/>
      <c r="I396" s="54"/>
      <c r="J396" s="54"/>
      <c r="K396" s="54"/>
      <c r="L396" s="54"/>
      <c r="M396" s="54"/>
      <c r="N396" s="54"/>
    </row>
    <row r="397" spans="1:14" x14ac:dyDescent="0.3">
      <c r="A397" s="54"/>
      <c r="B397" s="54"/>
      <c r="C397" s="54"/>
      <c r="D397" s="54"/>
      <c r="E397" s="54"/>
      <c r="F397" s="54"/>
      <c r="G397" s="54"/>
      <c r="H397" s="23"/>
      <c r="I397" s="54"/>
      <c r="J397" s="54"/>
      <c r="K397" s="54"/>
      <c r="L397" s="54"/>
      <c r="M397" s="54"/>
      <c r="N397" s="54"/>
    </row>
    <row r="398" spans="1:14" x14ac:dyDescent="0.3">
      <c r="A398" s="54"/>
      <c r="B398" s="54"/>
      <c r="C398" s="54"/>
      <c r="D398" s="54"/>
      <c r="E398" s="54"/>
      <c r="F398" s="54"/>
      <c r="G398" s="54"/>
      <c r="H398" s="23"/>
      <c r="I398" s="54"/>
      <c r="J398" s="54"/>
      <c r="K398" s="54"/>
      <c r="L398" s="54"/>
      <c r="M398" s="54"/>
      <c r="N398" s="54"/>
    </row>
    <row r="399" spans="1:14" x14ac:dyDescent="0.3">
      <c r="A399" s="54"/>
      <c r="B399" s="54"/>
      <c r="C399" s="54"/>
      <c r="D399" s="54"/>
      <c r="E399" s="54"/>
      <c r="F399" s="54"/>
      <c r="G399" s="54"/>
      <c r="H399" s="23"/>
      <c r="I399" s="54"/>
      <c r="J399" s="54"/>
      <c r="K399" s="54"/>
      <c r="L399" s="54"/>
      <c r="M399" s="54"/>
      <c r="N399" s="54"/>
    </row>
    <row r="400" spans="1:14" x14ac:dyDescent="0.3">
      <c r="A400" s="54"/>
      <c r="B400" s="54"/>
      <c r="C400" s="54"/>
      <c r="D400" s="54"/>
      <c r="E400" s="54"/>
      <c r="F400" s="54"/>
      <c r="G400" s="54"/>
      <c r="H400" s="23"/>
      <c r="I400" s="54"/>
      <c r="J400" s="54"/>
      <c r="K400" s="54"/>
      <c r="L400" s="54"/>
      <c r="M400" s="54"/>
      <c r="N400" s="54"/>
    </row>
    <row r="401" spans="1:14" x14ac:dyDescent="0.3">
      <c r="A401" s="54"/>
      <c r="B401" s="54"/>
      <c r="C401" s="54"/>
      <c r="D401" s="54"/>
      <c r="E401" s="54"/>
      <c r="F401" s="54"/>
      <c r="G401" s="54"/>
      <c r="H401" s="23"/>
      <c r="I401" s="54"/>
      <c r="J401" s="54"/>
      <c r="K401" s="54"/>
      <c r="L401" s="54"/>
      <c r="M401" s="54"/>
      <c r="N401" s="54"/>
    </row>
    <row r="402" spans="1:14" x14ac:dyDescent="0.3">
      <c r="A402" s="54"/>
      <c r="B402" s="54"/>
      <c r="C402" s="54"/>
      <c r="D402" s="54"/>
      <c r="E402" s="54"/>
      <c r="F402" s="54"/>
      <c r="G402" s="54"/>
      <c r="H402" s="23"/>
      <c r="I402" s="54"/>
      <c r="J402" s="54"/>
      <c r="K402" s="54"/>
      <c r="L402" s="54"/>
      <c r="M402" s="54"/>
      <c r="N402" s="54"/>
    </row>
    <row r="403" spans="1:14" x14ac:dyDescent="0.3">
      <c r="A403" s="54"/>
      <c r="B403" s="54"/>
      <c r="C403" s="54"/>
      <c r="D403" s="54"/>
      <c r="E403" s="54"/>
      <c r="F403" s="54"/>
      <c r="G403" s="54"/>
      <c r="H403" s="23"/>
      <c r="I403" s="54"/>
      <c r="J403" s="54"/>
      <c r="K403" s="54"/>
      <c r="L403" s="54"/>
      <c r="M403" s="54"/>
      <c r="N403" s="54"/>
    </row>
    <row r="404" spans="1:14" x14ac:dyDescent="0.3">
      <c r="A404" s="54"/>
      <c r="B404" s="54"/>
      <c r="C404" s="54"/>
      <c r="D404" s="54"/>
      <c r="E404" s="54"/>
      <c r="F404" s="54"/>
      <c r="G404" s="54"/>
      <c r="H404" s="23"/>
      <c r="I404" s="54"/>
      <c r="J404" s="54"/>
      <c r="K404" s="54"/>
      <c r="L404" s="54"/>
      <c r="M404" s="54"/>
      <c r="N404" s="54"/>
    </row>
    <row r="405" spans="1:14" x14ac:dyDescent="0.3">
      <c r="A405" s="54"/>
      <c r="B405" s="54"/>
      <c r="C405" s="54"/>
      <c r="D405" s="54"/>
      <c r="E405" s="54"/>
      <c r="F405" s="54"/>
      <c r="G405" s="54"/>
      <c r="H405" s="23"/>
      <c r="I405" s="54"/>
      <c r="J405" s="54"/>
      <c r="K405" s="54"/>
      <c r="L405" s="54"/>
      <c r="M405" s="54"/>
      <c r="N405" s="54"/>
    </row>
    <row r="406" spans="1:14" x14ac:dyDescent="0.3">
      <c r="A406" s="54"/>
      <c r="B406" s="54"/>
      <c r="C406" s="54"/>
      <c r="D406" s="54"/>
      <c r="E406" s="54"/>
      <c r="F406" s="54"/>
      <c r="G406" s="54"/>
      <c r="H406" s="23"/>
      <c r="I406" s="54"/>
      <c r="J406" s="54"/>
      <c r="K406" s="54"/>
      <c r="L406" s="54"/>
      <c r="M406" s="54"/>
      <c r="N406" s="54"/>
    </row>
    <row r="407" spans="1:14" x14ac:dyDescent="0.3">
      <c r="A407" s="54"/>
      <c r="B407" s="54"/>
      <c r="C407" s="54"/>
      <c r="D407" s="54"/>
      <c r="E407" s="54"/>
      <c r="F407" s="54"/>
      <c r="G407" s="54"/>
      <c r="H407" s="23"/>
      <c r="I407" s="54"/>
      <c r="J407" s="54"/>
      <c r="K407" s="54"/>
      <c r="L407" s="54"/>
      <c r="M407" s="54"/>
      <c r="N407" s="54"/>
    </row>
    <row r="408" spans="1:14" x14ac:dyDescent="0.3">
      <c r="A408" s="54"/>
      <c r="B408" s="54"/>
      <c r="C408" s="54"/>
      <c r="D408" s="54"/>
      <c r="E408" s="54"/>
      <c r="F408" s="54"/>
      <c r="G408" s="54"/>
      <c r="H408" s="23"/>
      <c r="I408" s="54"/>
      <c r="J408" s="54"/>
      <c r="K408" s="54"/>
      <c r="L408" s="54"/>
      <c r="M408" s="54"/>
      <c r="N408" s="54"/>
    </row>
    <row r="409" spans="1:14" x14ac:dyDescent="0.3">
      <c r="A409" s="54"/>
      <c r="B409" s="54"/>
      <c r="C409" s="54"/>
      <c r="D409" s="54"/>
      <c r="E409" s="54"/>
      <c r="F409" s="54"/>
      <c r="G409" s="54"/>
      <c r="H409" s="23"/>
      <c r="I409" s="54"/>
      <c r="J409" s="54"/>
      <c r="K409" s="54"/>
      <c r="L409" s="54"/>
      <c r="M409" s="54"/>
      <c r="N409" s="54"/>
    </row>
    <row r="410" spans="1:14" x14ac:dyDescent="0.3">
      <c r="A410" s="54"/>
      <c r="B410" s="54"/>
      <c r="C410" s="54"/>
      <c r="D410" s="54"/>
      <c r="E410" s="54"/>
      <c r="F410" s="54"/>
      <c r="G410" s="54"/>
      <c r="H410" s="23"/>
      <c r="I410" s="54"/>
      <c r="J410" s="54"/>
      <c r="K410" s="54"/>
      <c r="L410" s="54"/>
      <c r="M410" s="54"/>
      <c r="N410" s="54"/>
    </row>
    <row r="411" spans="1:14" x14ac:dyDescent="0.3">
      <c r="A411" s="54"/>
      <c r="B411" s="54"/>
      <c r="C411" s="54"/>
      <c r="D411" s="54"/>
      <c r="E411" s="54"/>
      <c r="F411" s="54"/>
      <c r="G411" s="54"/>
      <c r="H411" s="23"/>
      <c r="I411" s="54"/>
      <c r="J411" s="54"/>
      <c r="K411" s="54"/>
      <c r="L411" s="54"/>
      <c r="M411" s="54"/>
      <c r="N411" s="54"/>
    </row>
    <row r="412" spans="1:14" x14ac:dyDescent="0.3">
      <c r="A412" s="54"/>
      <c r="B412" s="54"/>
      <c r="C412" s="54"/>
      <c r="D412" s="54"/>
      <c r="E412" s="54"/>
      <c r="F412" s="54"/>
      <c r="G412" s="54"/>
      <c r="H412" s="23"/>
      <c r="I412" s="54"/>
      <c r="J412" s="54"/>
      <c r="K412" s="54"/>
      <c r="L412" s="54"/>
      <c r="M412" s="54"/>
      <c r="N412" s="54"/>
    </row>
    <row r="413" spans="1:14" x14ac:dyDescent="0.3">
      <c r="A413" s="54"/>
      <c r="B413" s="54"/>
      <c r="C413" s="54"/>
      <c r="D413" s="54"/>
      <c r="E413" s="54"/>
      <c r="F413" s="54"/>
      <c r="G413" s="54"/>
      <c r="H413" s="23"/>
      <c r="I413" s="54"/>
      <c r="J413" s="54"/>
      <c r="K413" s="54"/>
      <c r="L413" s="54"/>
      <c r="M413" s="54"/>
      <c r="N413" s="54"/>
    </row>
  </sheetData>
  <sheetProtection algorithmName="SHA-512" hashValue="+Q35N3ks0YQu0YzmbH+4d98MzmRkh726Jrn7IrAaIxAevqUO9uxVI/SMiAcWx2pdpJHQA7ZUp4Fnug7Ab5vdvQ==" saltValue="IxelJuN9jQ59vCPIC57JNA==" spinCount="100000" sheet="1" formatCells="0" formatColumns="0" formatRows="0" insertHyperlinks="0" sort="0" autoFilter="0" pivotTables="0"/>
  <protectedRanges>
    <protectedRange sqref="B313:D318 F313:G318" name="Range12"/>
    <protectedRange sqref="C193:C207 B209:C215 F209:G215 B221:C227 C229 C231:C284 B234:B284 C217:C219" name="Range10"/>
    <protectedRange sqref="B168:D172 F168:G172 D138 C164:D166" name="Range8"/>
    <protectedRange sqref="C89:D89 C93:D99 B101:D110 F101:G110 B130:D136 B156 C112:D128 F130:G136 F156:G162" name="Range6"/>
    <protectedRange sqref="B18:B25" name="Basic Facts 2"/>
    <protectedRange sqref="C14:C25" name="Basic facts"/>
    <protectedRange sqref="B30:B35 C27:C35 C38:C39" name="Regulatory Sumary"/>
    <protectedRange sqref="C3 B18:B25 C14:C25 C27:C35 B30:B35 B46:B51 C45:C51 D46:D51 F45:G51 C53:D57 B59:D64 F53:G57 F59:G64 C66:D66 C70:D76 B78:D87 F66:G76 F78:G87 C93:D99 B40:B43 C38:C43" name="HTT General"/>
    <protectedRange sqref="C156:D156 B157:D162 C138 C139:D154" name="Range7"/>
    <protectedRange sqref="C174:C178 B180:D191 F180:G191" name="Range9"/>
    <protectedRange sqref="C312 B321:G365" name="Range11"/>
    <protectedRange sqref="C45:C51 B46:B51 D46:G51 F45:G45" name="Range13"/>
  </protectedRanges>
  <autoFilter ref="L112:L126">
    <sortState ref="L113:L127">
      <sortCondition ref="L112:L126"/>
    </sortState>
  </autoFilter>
  <hyperlinks>
    <hyperlink ref="B6" location="'A. HTT General'!B13" display="1. Basic Facts"/>
    <hyperlink ref="B7" location="'A. HTT General'!B26" display="2. Regulatory Summary"/>
    <hyperlink ref="B8" location="'A. HTT General'!B36" display="3. General Cover Pool / Covered Bond Information"/>
    <hyperlink ref="B9" location="'A. HTT General'!B285" display="4. References to Capital Requirements Regulation (CRR) 129(7)"/>
    <hyperlink ref="B11" location="'A. HTT General'!B319" display="6. Other relevant information"/>
    <hyperlink ref="C289" location="'A. HTT General'!A39" display="'A. HTT General'!A39"/>
    <hyperlink ref="C290" location="'B1. HTT Mortgage Assets'!B43" display="'B1. HTT Mortgage Assets'!B43"/>
    <hyperlink ref="D290" location="'B2. HTT Public Sector Assets'!B48" display="'B2. HTT Public Sector Assets'!B48"/>
    <hyperlink ref="C291" location="'A. HTT General'!A52" display="'A. HTT General'!A52"/>
    <hyperlink ref="C295" location="'A. HTT General'!B163" display="'A. HTT General'!B163"/>
    <hyperlink ref="C296" location="'A. HTT General'!B137" display="'A. HTT General'!B137"/>
    <hyperlink ref="C297" location="'C. HTT Harmonised Glossary'!B17" display="'C. HTT Harmonised Glossary'!B17"/>
    <hyperlink ref="C298" location="'A. HTT General'!B65" display="'A. HTT General'!B65"/>
    <hyperlink ref="C299" location="'A. HTT General'!B88" display="'A. HTT General'!B88"/>
    <hyperlink ref="C300" location="'B1. HTT Mortgage Assets'!B180" display="'B1. HTT Mortgage Assets'!B180"/>
    <hyperlink ref="D300" location="'B2. HTT Public Sector Assets'!B166" display="'B2. HTT Public Sector Assets'!B166"/>
    <hyperlink ref="B27" r:id="rId1" display="UCITS Compliance"/>
    <hyperlink ref="B28" r:id="rId2"/>
    <hyperlink ref="B29" r:id="rId3"/>
    <hyperlink ref="B10" location="'A. HTT General'!B311" display="5. References to Capital Requirements Regulation (CRR) 129(1)"/>
    <hyperlink ref="D292" location="'B1. HTT Mortgage Assets'!B287" display="'B1. HTT Mortgage Assets'!B287"/>
    <hyperlink ref="C292" location="'B1. HTT Mortgage Assets'!B186" display="'B1. HTT Mortgage Assets'!B186"/>
    <hyperlink ref="C288" location="'A. HTT General'!A38" display="'A. HTT General'!A38"/>
    <hyperlink ref="C294" location="'A. HTT General'!B111" display="'A. HTT General'!B111"/>
    <hyperlink ref="F292" location="'B2. HTT Public Sector Assets'!A18" display="'B2. HTT Public Sector Assets'!A18"/>
    <hyperlink ref="D293" location="'B2. HTT Public Sector Assets'!B129" display="'B2. HTT Public Sector Assets'!B129"/>
    <hyperlink ref="C293" location="'B1. HTT Mortgage Assets'!B149" display="'B1. HTT Mortgage Assets'!B149"/>
    <hyperlink ref="C29" r:id="rId4"/>
    <hyperlink ref="C229" r:id="rId5"/>
  </hyperlinks>
  <pageMargins left="0.70866141732283472" right="0.70866141732283472" top="0.74803149606299213" bottom="0.74803149606299213" header="0.31496062992125984" footer="0.31496062992125984"/>
  <pageSetup paperSize="9" scale="50" fitToHeight="0" orientation="landscape" r:id="rId6"/>
  <headerFooter>
    <oddHeader>&amp;R&amp;G</oddHeader>
  </headerFooter>
  <ignoredErrors>
    <ignoredError sqref="F58 F77" formula="1"/>
  </ignoredErrors>
  <legacyDrawingHF r:id="rId7"/>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E36E00"/>
  </sheetPr>
  <dimension ref="A1:N393"/>
  <sheetViews>
    <sheetView zoomScale="80" zoomScaleNormal="80" workbookViewId="0">
      <selection activeCell="D378" sqref="D378"/>
    </sheetView>
  </sheetViews>
  <sheetFormatPr baseColWidth="10" defaultColWidth="8.88671875" defaultRowHeight="14.4" outlineLevelRow="1" x14ac:dyDescent="0.3"/>
  <cols>
    <col min="1" max="1" width="13.88671875" style="104" customWidth="1"/>
    <col min="2" max="2" width="60.88671875" style="104" customWidth="1"/>
    <col min="3" max="3" width="41" style="104" customWidth="1"/>
    <col min="4" max="4" width="40.88671875" style="104" customWidth="1"/>
    <col min="5" max="5" width="6.77734375" style="104" customWidth="1"/>
    <col min="6" max="6" width="41.44140625" style="104" customWidth="1"/>
    <col min="7" max="7" width="41.44140625" style="99" customWidth="1"/>
    <col min="8" max="16384" width="8.88671875" style="100"/>
  </cols>
  <sheetData>
    <row r="1" spans="1:7" ht="31.2" x14ac:dyDescent="0.3">
      <c r="A1" s="142" t="s">
        <v>472</v>
      </c>
      <c r="B1" s="142"/>
      <c r="C1" s="99"/>
      <c r="D1" s="99"/>
      <c r="E1" s="99"/>
      <c r="F1" s="149" t="s">
        <v>1297</v>
      </c>
    </row>
    <row r="2" spans="1:7" ht="15" thickBot="1" x14ac:dyDescent="0.35">
      <c r="A2" s="99"/>
      <c r="B2" s="99"/>
      <c r="C2" s="99"/>
      <c r="D2" s="99"/>
      <c r="E2" s="99"/>
      <c r="F2" s="99"/>
    </row>
    <row r="3" spans="1:7" ht="18.600000000000001" thickBot="1" x14ac:dyDescent="0.35">
      <c r="A3" s="101"/>
      <c r="B3" s="102" t="s">
        <v>20</v>
      </c>
      <c r="C3" s="103" t="s">
        <v>160</v>
      </c>
      <c r="D3" s="101"/>
      <c r="E3" s="101"/>
      <c r="F3" s="99"/>
      <c r="G3" s="101"/>
    </row>
    <row r="4" spans="1:7" ht="15" thickBot="1" x14ac:dyDescent="0.35"/>
    <row r="5" spans="1:7" ht="18" x14ac:dyDescent="0.3">
      <c r="A5" s="105"/>
      <c r="B5" s="106" t="s">
        <v>473</v>
      </c>
      <c r="C5" s="105"/>
      <c r="E5" s="107"/>
      <c r="F5" s="107"/>
    </row>
    <row r="6" spans="1:7" x14ac:dyDescent="0.3">
      <c r="B6" s="108" t="s">
        <v>474</v>
      </c>
    </row>
    <row r="7" spans="1:7" x14ac:dyDescent="0.3">
      <c r="B7" s="109" t="s">
        <v>475</v>
      </c>
    </row>
    <row r="8" spans="1:7" ht="15" thickBot="1" x14ac:dyDescent="0.35">
      <c r="B8" s="110" t="s">
        <v>476</v>
      </c>
    </row>
    <row r="9" spans="1:7" x14ac:dyDescent="0.3">
      <c r="B9" s="111"/>
    </row>
    <row r="10" spans="1:7" ht="36" x14ac:dyDescent="0.3">
      <c r="A10" s="112" t="s">
        <v>29</v>
      </c>
      <c r="B10" s="112" t="s">
        <v>474</v>
      </c>
      <c r="C10" s="113"/>
      <c r="D10" s="113"/>
      <c r="E10" s="113"/>
      <c r="F10" s="113"/>
      <c r="G10" s="114"/>
    </row>
    <row r="11" spans="1:7" ht="15" customHeight="1" x14ac:dyDescent="0.3">
      <c r="A11" s="115"/>
      <c r="B11" s="116" t="s">
        <v>477</v>
      </c>
      <c r="C11" s="115" t="s">
        <v>61</v>
      </c>
      <c r="D11" s="115"/>
      <c r="E11" s="115"/>
      <c r="F11" s="117" t="s">
        <v>478</v>
      </c>
      <c r="G11" s="117"/>
    </row>
    <row r="12" spans="1:7" x14ac:dyDescent="0.3">
      <c r="A12" s="104" t="s">
        <v>479</v>
      </c>
      <c r="B12" s="104" t="s">
        <v>480</v>
      </c>
      <c r="C12" s="160">
        <v>12640.936171950001</v>
      </c>
      <c r="F12" s="159">
        <f>IF($C$15=0,"",IF(C12="[for completion]","",C12/$C$15))</f>
        <v>0.80348423726671048</v>
      </c>
    </row>
    <row r="13" spans="1:7" x14ac:dyDescent="0.3">
      <c r="A13" s="104" t="s">
        <v>481</v>
      </c>
      <c r="B13" s="104" t="s">
        <v>482</v>
      </c>
      <c r="C13" s="160">
        <v>3091.7136868100001</v>
      </c>
      <c r="F13" s="159">
        <f>IF($C$15=0,"",IF(C13="[for completion]","",C13/$C$15))</f>
        <v>0.19651576273328944</v>
      </c>
    </row>
    <row r="14" spans="1:7" x14ac:dyDescent="0.3">
      <c r="A14" s="104" t="s">
        <v>483</v>
      </c>
      <c r="B14" s="104" t="s">
        <v>93</v>
      </c>
      <c r="C14" s="160">
        <v>0</v>
      </c>
      <c r="F14" s="159">
        <f>IF($C$15=0,"",IF(C14="[for completion]","",C14/$C$15))</f>
        <v>0</v>
      </c>
    </row>
    <row r="15" spans="1:7" x14ac:dyDescent="0.3">
      <c r="A15" s="104" t="s">
        <v>484</v>
      </c>
      <c r="B15" s="119" t="s">
        <v>95</v>
      </c>
      <c r="C15" s="160">
        <f>SUM(C12:C14)</f>
        <v>15732.649858760002</v>
      </c>
      <c r="F15" s="138">
        <f>SUM(F12:F14)</f>
        <v>0.99999999999999989</v>
      </c>
    </row>
    <row r="16" spans="1:7" outlineLevel="1" x14ac:dyDescent="0.3">
      <c r="A16" s="104" t="s">
        <v>485</v>
      </c>
      <c r="B16" s="121" t="s">
        <v>486</v>
      </c>
      <c r="C16" s="160"/>
      <c r="F16" s="159"/>
    </row>
    <row r="17" spans="1:7" outlineLevel="1" x14ac:dyDescent="0.3">
      <c r="A17" s="104" t="s">
        <v>487</v>
      </c>
      <c r="B17" s="121" t="s">
        <v>1136</v>
      </c>
      <c r="C17" s="160"/>
      <c r="F17" s="159"/>
    </row>
    <row r="18" spans="1:7" outlineLevel="1" x14ac:dyDescent="0.3">
      <c r="A18" s="104" t="s">
        <v>488</v>
      </c>
      <c r="B18" s="121" t="s">
        <v>97</v>
      </c>
      <c r="C18" s="160"/>
      <c r="F18" s="159"/>
    </row>
    <row r="19" spans="1:7" outlineLevel="1" x14ac:dyDescent="0.3">
      <c r="A19" s="104" t="s">
        <v>489</v>
      </c>
      <c r="B19" s="121" t="s">
        <v>97</v>
      </c>
      <c r="C19" s="160"/>
      <c r="F19" s="159"/>
    </row>
    <row r="20" spans="1:7" outlineLevel="1" x14ac:dyDescent="0.3">
      <c r="A20" s="104" t="s">
        <v>490</v>
      </c>
      <c r="B20" s="121" t="s">
        <v>97</v>
      </c>
      <c r="C20" s="160"/>
      <c r="F20" s="159"/>
    </row>
    <row r="21" spans="1:7" outlineLevel="1" x14ac:dyDescent="0.3">
      <c r="A21" s="104" t="s">
        <v>491</v>
      </c>
      <c r="B21" s="121" t="s">
        <v>97</v>
      </c>
      <c r="C21" s="160"/>
      <c r="F21" s="159"/>
    </row>
    <row r="22" spans="1:7" outlineLevel="1" x14ac:dyDescent="0.3">
      <c r="A22" s="104" t="s">
        <v>492</v>
      </c>
      <c r="B22" s="121" t="s">
        <v>97</v>
      </c>
      <c r="C22" s="160"/>
      <c r="F22" s="159"/>
    </row>
    <row r="23" spans="1:7" outlineLevel="1" x14ac:dyDescent="0.3">
      <c r="A23" s="104" t="s">
        <v>493</v>
      </c>
      <c r="B23" s="121" t="s">
        <v>97</v>
      </c>
      <c r="C23" s="160"/>
      <c r="F23" s="159"/>
    </row>
    <row r="24" spans="1:7" outlineLevel="1" x14ac:dyDescent="0.3">
      <c r="A24" s="104" t="s">
        <v>494</v>
      </c>
      <c r="B24" s="121" t="s">
        <v>97</v>
      </c>
      <c r="C24" s="160"/>
      <c r="F24" s="159"/>
    </row>
    <row r="25" spans="1:7" outlineLevel="1" x14ac:dyDescent="0.3">
      <c r="A25" s="104" t="s">
        <v>495</v>
      </c>
      <c r="B25" s="121" t="s">
        <v>97</v>
      </c>
      <c r="C25" s="160"/>
      <c r="F25" s="159"/>
    </row>
    <row r="26" spans="1:7" outlineLevel="1" x14ac:dyDescent="0.3">
      <c r="A26" s="104" t="s">
        <v>496</v>
      </c>
      <c r="B26" s="121" t="s">
        <v>97</v>
      </c>
      <c r="C26" s="161"/>
      <c r="D26" s="100"/>
      <c r="E26" s="100"/>
      <c r="F26" s="159"/>
    </row>
    <row r="27" spans="1:7" ht="15" customHeight="1" x14ac:dyDescent="0.3">
      <c r="A27" s="115"/>
      <c r="B27" s="116" t="s">
        <v>497</v>
      </c>
      <c r="C27" s="115" t="s">
        <v>498</v>
      </c>
      <c r="D27" s="115" t="s">
        <v>499</v>
      </c>
      <c r="E27" s="122"/>
      <c r="F27" s="115" t="s">
        <v>500</v>
      </c>
      <c r="G27" s="117"/>
    </row>
    <row r="28" spans="1:7" x14ac:dyDescent="0.3">
      <c r="A28" s="104" t="s">
        <v>501</v>
      </c>
      <c r="B28" s="104" t="s">
        <v>502</v>
      </c>
      <c r="C28" s="163">
        <v>185665</v>
      </c>
      <c r="D28" s="163">
        <v>11795</v>
      </c>
      <c r="F28" s="163">
        <v>197460</v>
      </c>
    </row>
    <row r="29" spans="1:7" outlineLevel="1" x14ac:dyDescent="0.3">
      <c r="A29" s="104" t="s">
        <v>503</v>
      </c>
      <c r="B29" s="123" t="s">
        <v>504</v>
      </c>
      <c r="C29" s="163">
        <v>312408</v>
      </c>
      <c r="D29" s="163">
        <v>16240</v>
      </c>
      <c r="F29" s="163">
        <v>328648</v>
      </c>
    </row>
    <row r="30" spans="1:7" outlineLevel="1" x14ac:dyDescent="0.3">
      <c r="A30" s="104" t="s">
        <v>505</v>
      </c>
      <c r="B30" s="123" t="s">
        <v>506</v>
      </c>
      <c r="C30" s="163">
        <v>50751</v>
      </c>
      <c r="D30" s="163">
        <v>11868</v>
      </c>
      <c r="F30" s="163">
        <v>62619</v>
      </c>
    </row>
    <row r="31" spans="1:7" outlineLevel="1" x14ac:dyDescent="0.3">
      <c r="A31" s="104" t="s">
        <v>507</v>
      </c>
      <c r="B31" s="123"/>
    </row>
    <row r="32" spans="1:7" outlineLevel="1" x14ac:dyDescent="0.3">
      <c r="A32" s="104" t="s">
        <v>508</v>
      </c>
      <c r="B32" s="123"/>
    </row>
    <row r="33" spans="1:7" outlineLevel="1" x14ac:dyDescent="0.3">
      <c r="A33" s="104" t="s">
        <v>1302</v>
      </c>
      <c r="B33" s="123"/>
    </row>
    <row r="34" spans="1:7" outlineLevel="1" x14ac:dyDescent="0.3">
      <c r="A34" s="104" t="s">
        <v>1303</v>
      </c>
      <c r="B34" s="123"/>
    </row>
    <row r="35" spans="1:7" ht="15" customHeight="1" x14ac:dyDescent="0.3">
      <c r="A35" s="115"/>
      <c r="B35" s="116" t="s">
        <v>509</v>
      </c>
      <c r="C35" s="115" t="s">
        <v>510</v>
      </c>
      <c r="D35" s="115" t="s">
        <v>511</v>
      </c>
      <c r="E35" s="122"/>
      <c r="F35" s="117" t="s">
        <v>478</v>
      </c>
      <c r="G35" s="117"/>
    </row>
    <row r="36" spans="1:7" x14ac:dyDescent="0.3">
      <c r="A36" s="104" t="s">
        <v>512</v>
      </c>
      <c r="B36" s="104" t="s">
        <v>513</v>
      </c>
      <c r="C36" s="162">
        <v>2.3999999999999998E-3</v>
      </c>
      <c r="D36" s="162">
        <v>0.13100000000000001</v>
      </c>
      <c r="E36" s="162"/>
      <c r="F36" s="138">
        <f>IF(ISNA(VLOOKUP(CONCATENATE(A36,".1"),Tabla_DatosExternos,4,FALSE))=TRUE,0,VLOOKUP(CONCATENATE(A36,".1"),Tabla_DatosExternos,4,FALSE)/100)</f>
        <v>2.5699999999999997E-2</v>
      </c>
    </row>
    <row r="37" spans="1:7" outlineLevel="1" x14ac:dyDescent="0.3">
      <c r="A37" s="104" t="s">
        <v>514</v>
      </c>
      <c r="C37" s="138"/>
      <c r="D37" s="138"/>
      <c r="E37" s="162"/>
      <c r="F37" s="138"/>
    </row>
    <row r="38" spans="1:7" outlineLevel="1" x14ac:dyDescent="0.3">
      <c r="A38" s="104" t="s">
        <v>515</v>
      </c>
      <c r="C38" s="138"/>
      <c r="D38" s="138"/>
      <c r="E38" s="162"/>
      <c r="F38" s="138"/>
    </row>
    <row r="39" spans="1:7" outlineLevel="1" x14ac:dyDescent="0.3">
      <c r="A39" s="104" t="s">
        <v>516</v>
      </c>
      <c r="C39" s="138"/>
      <c r="D39" s="138"/>
      <c r="E39" s="162"/>
      <c r="F39" s="138"/>
    </row>
    <row r="40" spans="1:7" outlineLevel="1" x14ac:dyDescent="0.3">
      <c r="A40" s="104" t="s">
        <v>517</v>
      </c>
      <c r="C40" s="138"/>
      <c r="D40" s="138"/>
      <c r="E40" s="162"/>
      <c r="F40" s="138"/>
    </row>
    <row r="41" spans="1:7" outlineLevel="1" x14ac:dyDescent="0.3">
      <c r="A41" s="104" t="s">
        <v>518</v>
      </c>
      <c r="C41" s="138"/>
      <c r="D41" s="138"/>
      <c r="E41" s="162"/>
      <c r="F41" s="138"/>
    </row>
    <row r="42" spans="1:7" outlineLevel="1" x14ac:dyDescent="0.3">
      <c r="A42" s="104" t="s">
        <v>519</v>
      </c>
      <c r="C42" s="138"/>
      <c r="D42" s="138"/>
      <c r="E42" s="162"/>
      <c r="F42" s="138"/>
    </row>
    <row r="43" spans="1:7" ht="15" customHeight="1" x14ac:dyDescent="0.3">
      <c r="A43" s="115"/>
      <c r="B43" s="116" t="s">
        <v>520</v>
      </c>
      <c r="C43" s="115" t="s">
        <v>510</v>
      </c>
      <c r="D43" s="115" t="s">
        <v>511</v>
      </c>
      <c r="E43" s="122"/>
      <c r="F43" s="117" t="s">
        <v>478</v>
      </c>
      <c r="G43" s="117"/>
    </row>
    <row r="44" spans="1:7" x14ac:dyDescent="0.3">
      <c r="A44" s="104" t="s">
        <v>521</v>
      </c>
      <c r="B44" s="124" t="s">
        <v>522</v>
      </c>
      <c r="C44" s="137">
        <f>SUM(C45:C72)</f>
        <v>0.995</v>
      </c>
      <c r="D44" s="137">
        <f>SUM(D45:D72)</f>
        <v>0.9365</v>
      </c>
      <c r="E44" s="138"/>
      <c r="F44" s="137">
        <f>SUM(F45:F72)</f>
        <v>0.98350382788010249</v>
      </c>
      <c r="G44" s="104"/>
    </row>
    <row r="45" spans="1:7" x14ac:dyDescent="0.3">
      <c r="A45" s="104" t="s">
        <v>523</v>
      </c>
      <c r="B45" s="104" t="s">
        <v>524</v>
      </c>
      <c r="C45" s="138">
        <v>0</v>
      </c>
      <c r="D45" s="138">
        <v>0</v>
      </c>
      <c r="E45" s="138"/>
      <c r="F45" s="138">
        <v>0</v>
      </c>
      <c r="G45" s="104"/>
    </row>
    <row r="46" spans="1:7" x14ac:dyDescent="0.3">
      <c r="A46" s="104" t="s">
        <v>525</v>
      </c>
      <c r="B46" s="104" t="s">
        <v>526</v>
      </c>
      <c r="C46" s="138">
        <v>0</v>
      </c>
      <c r="D46" s="138">
        <v>0</v>
      </c>
      <c r="E46" s="138"/>
      <c r="F46" s="138">
        <v>0</v>
      </c>
      <c r="G46" s="104"/>
    </row>
    <row r="47" spans="1:7" x14ac:dyDescent="0.3">
      <c r="A47" s="104" t="s">
        <v>527</v>
      </c>
      <c r="B47" s="104" t="s">
        <v>528</v>
      </c>
      <c r="C47" s="138">
        <v>0</v>
      </c>
      <c r="D47" s="138">
        <v>0</v>
      </c>
      <c r="E47" s="138"/>
      <c r="F47" s="138">
        <v>0</v>
      </c>
      <c r="G47" s="104"/>
    </row>
    <row r="48" spans="1:7" x14ac:dyDescent="0.3">
      <c r="A48" s="104" t="s">
        <v>529</v>
      </c>
      <c r="B48" s="104" t="s">
        <v>530</v>
      </c>
      <c r="C48" s="138">
        <v>0</v>
      </c>
      <c r="D48" s="138">
        <v>0</v>
      </c>
      <c r="E48" s="138"/>
      <c r="F48" s="138">
        <v>0</v>
      </c>
      <c r="G48" s="104"/>
    </row>
    <row r="49" spans="1:7" x14ac:dyDescent="0.3">
      <c r="A49" s="104" t="s">
        <v>531</v>
      </c>
      <c r="B49" s="104" t="s">
        <v>532</v>
      </c>
      <c r="C49" s="138">
        <v>0</v>
      </c>
      <c r="D49" s="138">
        <v>0</v>
      </c>
      <c r="E49" s="138"/>
      <c r="F49" s="138">
        <v>0</v>
      </c>
      <c r="G49" s="104"/>
    </row>
    <row r="50" spans="1:7" x14ac:dyDescent="0.3">
      <c r="A50" s="104" t="s">
        <v>533</v>
      </c>
      <c r="B50" s="104" t="s">
        <v>534</v>
      </c>
      <c r="C50" s="138">
        <v>0</v>
      </c>
      <c r="D50" s="138">
        <v>0</v>
      </c>
      <c r="E50" s="138"/>
      <c r="F50" s="138">
        <v>0</v>
      </c>
      <c r="G50" s="104"/>
    </row>
    <row r="51" spans="1:7" x14ac:dyDescent="0.3">
      <c r="A51" s="104" t="s">
        <v>535</v>
      </c>
      <c r="B51" s="104" t="s">
        <v>536</v>
      </c>
      <c r="C51" s="138">
        <v>0</v>
      </c>
      <c r="D51" s="138">
        <v>0</v>
      </c>
      <c r="E51" s="138"/>
      <c r="F51" s="138">
        <v>0</v>
      </c>
      <c r="G51" s="104"/>
    </row>
    <row r="52" spans="1:7" x14ac:dyDescent="0.3">
      <c r="A52" s="104" t="s">
        <v>537</v>
      </c>
      <c r="B52" s="104" t="s">
        <v>538</v>
      </c>
      <c r="C52" s="138">
        <v>0</v>
      </c>
      <c r="D52" s="138">
        <v>0</v>
      </c>
      <c r="E52" s="138"/>
      <c r="F52" s="138">
        <v>0</v>
      </c>
      <c r="G52" s="104"/>
    </row>
    <row r="53" spans="1:7" x14ac:dyDescent="0.3">
      <c r="A53" s="104" t="s">
        <v>539</v>
      </c>
      <c r="B53" s="104" t="s">
        <v>540</v>
      </c>
      <c r="C53" s="138">
        <v>0</v>
      </c>
      <c r="D53" s="138">
        <v>0</v>
      </c>
      <c r="E53" s="138"/>
      <c r="F53" s="138">
        <v>0</v>
      </c>
      <c r="G53" s="104"/>
    </row>
    <row r="54" spans="1:7" x14ac:dyDescent="0.3">
      <c r="A54" s="104" t="s">
        <v>541</v>
      </c>
      <c r="B54" s="104" t="s">
        <v>542</v>
      </c>
      <c r="C54" s="138">
        <v>0</v>
      </c>
      <c r="D54" s="138">
        <v>0</v>
      </c>
      <c r="E54" s="138"/>
      <c r="F54" s="138">
        <v>0</v>
      </c>
      <c r="G54" s="104"/>
    </row>
    <row r="55" spans="1:7" x14ac:dyDescent="0.3">
      <c r="A55" s="104" t="s">
        <v>543</v>
      </c>
      <c r="B55" s="104" t="s">
        <v>544</v>
      </c>
      <c r="C55" s="138">
        <v>0</v>
      </c>
      <c r="D55" s="138">
        <v>0</v>
      </c>
      <c r="E55" s="138"/>
      <c r="F55" s="138">
        <v>0</v>
      </c>
      <c r="G55" s="104"/>
    </row>
    <row r="56" spans="1:7" x14ac:dyDescent="0.3">
      <c r="A56" s="104" t="s">
        <v>545</v>
      </c>
      <c r="B56" s="104" t="s">
        <v>546</v>
      </c>
      <c r="C56" s="138">
        <v>0</v>
      </c>
      <c r="D56" s="138">
        <v>0</v>
      </c>
      <c r="E56" s="138"/>
      <c r="F56" s="138">
        <v>0</v>
      </c>
      <c r="G56" s="104"/>
    </row>
    <row r="57" spans="1:7" x14ac:dyDescent="0.3">
      <c r="A57" s="104" t="s">
        <v>547</v>
      </c>
      <c r="B57" s="104" t="s">
        <v>548</v>
      </c>
      <c r="C57" s="138">
        <v>0</v>
      </c>
      <c r="D57" s="138">
        <v>0</v>
      </c>
      <c r="E57" s="138"/>
      <c r="F57" s="138">
        <v>0</v>
      </c>
      <c r="G57" s="104"/>
    </row>
    <row r="58" spans="1:7" x14ac:dyDescent="0.3">
      <c r="A58" s="104" t="s">
        <v>549</v>
      </c>
      <c r="B58" s="104" t="s">
        <v>550</v>
      </c>
      <c r="C58" s="138">
        <v>0</v>
      </c>
      <c r="D58" s="138">
        <v>0</v>
      </c>
      <c r="E58" s="138"/>
      <c r="F58" s="138">
        <v>0</v>
      </c>
      <c r="G58" s="104"/>
    </row>
    <row r="59" spans="1:7" x14ac:dyDescent="0.3">
      <c r="A59" s="104" t="s">
        <v>551</v>
      </c>
      <c r="B59" s="104" t="s">
        <v>552</v>
      </c>
      <c r="C59" s="138">
        <v>0</v>
      </c>
      <c r="D59" s="138">
        <v>0</v>
      </c>
      <c r="E59" s="138"/>
      <c r="F59" s="138">
        <v>0</v>
      </c>
      <c r="G59" s="104"/>
    </row>
    <row r="60" spans="1:7" x14ac:dyDescent="0.3">
      <c r="A60" s="104" t="s">
        <v>553</v>
      </c>
      <c r="B60" s="104" t="s">
        <v>3</v>
      </c>
      <c r="C60" s="138">
        <v>0</v>
      </c>
      <c r="D60" s="138">
        <v>0</v>
      </c>
      <c r="E60" s="138"/>
      <c r="F60" s="138">
        <v>0</v>
      </c>
      <c r="G60" s="104"/>
    </row>
    <row r="61" spans="1:7" x14ac:dyDescent="0.3">
      <c r="A61" s="104" t="s">
        <v>554</v>
      </c>
      <c r="B61" s="104" t="s">
        <v>555</v>
      </c>
      <c r="C61" s="138">
        <v>0</v>
      </c>
      <c r="D61" s="138">
        <v>0</v>
      </c>
      <c r="E61" s="138"/>
      <c r="F61" s="138">
        <v>0</v>
      </c>
      <c r="G61" s="104"/>
    </row>
    <row r="62" spans="1:7" x14ac:dyDescent="0.3">
      <c r="A62" s="104" t="s">
        <v>556</v>
      </c>
      <c r="B62" s="104" t="s">
        <v>557</v>
      </c>
      <c r="C62" s="138">
        <v>0</v>
      </c>
      <c r="D62" s="138">
        <v>0</v>
      </c>
      <c r="E62" s="138"/>
      <c r="F62" s="138">
        <v>0</v>
      </c>
      <c r="G62" s="104"/>
    </row>
    <row r="63" spans="1:7" x14ac:dyDescent="0.3">
      <c r="A63" s="104" t="s">
        <v>558</v>
      </c>
      <c r="B63" s="104" t="s">
        <v>559</v>
      </c>
      <c r="C63" s="138">
        <v>0</v>
      </c>
      <c r="D63" s="138">
        <v>0</v>
      </c>
      <c r="E63" s="138"/>
      <c r="F63" s="138">
        <v>0</v>
      </c>
      <c r="G63" s="104"/>
    </row>
    <row r="64" spans="1:7" x14ac:dyDescent="0.3">
      <c r="A64" s="104" t="s">
        <v>560</v>
      </c>
      <c r="B64" s="104" t="s">
        <v>561</v>
      </c>
      <c r="C64" s="138">
        <v>0</v>
      </c>
      <c r="D64" s="138">
        <v>0</v>
      </c>
      <c r="E64" s="138"/>
      <c r="F64" s="138">
        <v>0</v>
      </c>
      <c r="G64" s="104"/>
    </row>
    <row r="65" spans="1:7" x14ac:dyDescent="0.3">
      <c r="A65" s="104" t="s">
        <v>562</v>
      </c>
      <c r="B65" s="104" t="s">
        <v>563</v>
      </c>
      <c r="C65" s="138">
        <v>0</v>
      </c>
      <c r="D65" s="138">
        <v>0</v>
      </c>
      <c r="E65" s="138"/>
      <c r="F65" s="138">
        <v>0</v>
      </c>
      <c r="G65" s="104"/>
    </row>
    <row r="66" spans="1:7" x14ac:dyDescent="0.3">
      <c r="A66" s="104" t="s">
        <v>564</v>
      </c>
      <c r="B66" s="104" t="s">
        <v>565</v>
      </c>
      <c r="C66" s="138">
        <v>0.1208</v>
      </c>
      <c r="D66" s="138">
        <v>8.1099999999999992E-2</v>
      </c>
      <c r="E66" s="138"/>
      <c r="F66" s="138">
        <v>0.1129983242194884</v>
      </c>
      <c r="G66" s="104"/>
    </row>
    <row r="67" spans="1:7" x14ac:dyDescent="0.3">
      <c r="A67" s="104" t="s">
        <v>566</v>
      </c>
      <c r="B67" s="104" t="s">
        <v>567</v>
      </c>
      <c r="C67" s="138">
        <v>0</v>
      </c>
      <c r="D67" s="138">
        <v>0</v>
      </c>
      <c r="E67" s="138"/>
      <c r="F67" s="138">
        <v>0</v>
      </c>
      <c r="G67" s="104"/>
    </row>
    <row r="68" spans="1:7" x14ac:dyDescent="0.3">
      <c r="A68" s="104" t="s">
        <v>568</v>
      </c>
      <c r="B68" s="104" t="s">
        <v>569</v>
      </c>
      <c r="C68" s="138">
        <v>0</v>
      </c>
      <c r="D68" s="138">
        <v>0</v>
      </c>
      <c r="E68" s="138"/>
      <c r="F68" s="138">
        <v>0</v>
      </c>
      <c r="G68" s="104"/>
    </row>
    <row r="69" spans="1:7" x14ac:dyDescent="0.3">
      <c r="A69" s="104" t="s">
        <v>570</v>
      </c>
      <c r="B69" s="104" t="s">
        <v>571</v>
      </c>
      <c r="C69" s="138">
        <v>0</v>
      </c>
      <c r="D69" s="138">
        <v>0</v>
      </c>
      <c r="E69" s="138"/>
      <c r="F69" s="138">
        <v>0</v>
      </c>
      <c r="G69" s="104"/>
    </row>
    <row r="70" spans="1:7" x14ac:dyDescent="0.3">
      <c r="A70" s="104" t="s">
        <v>572</v>
      </c>
      <c r="B70" s="104" t="s">
        <v>573</v>
      </c>
      <c r="C70" s="138">
        <v>0.87419999999999998</v>
      </c>
      <c r="D70" s="138">
        <v>0.85540000000000005</v>
      </c>
      <c r="E70" s="138"/>
      <c r="F70" s="138">
        <v>0.87050550366061408</v>
      </c>
      <c r="G70" s="104"/>
    </row>
    <row r="71" spans="1:7" x14ac:dyDescent="0.3">
      <c r="A71" s="104" t="s">
        <v>574</v>
      </c>
      <c r="B71" s="104" t="s">
        <v>6</v>
      </c>
      <c r="C71" s="138">
        <v>0</v>
      </c>
      <c r="D71" s="138">
        <v>0</v>
      </c>
      <c r="E71" s="138"/>
      <c r="F71" s="138">
        <v>0</v>
      </c>
      <c r="G71" s="104"/>
    </row>
    <row r="72" spans="1:7" x14ac:dyDescent="0.3">
      <c r="A72" s="104" t="s">
        <v>575</v>
      </c>
      <c r="B72" s="104" t="s">
        <v>576</v>
      </c>
      <c r="C72" s="138">
        <v>0</v>
      </c>
      <c r="D72" s="138">
        <v>0</v>
      </c>
      <c r="E72" s="138"/>
      <c r="F72" s="138">
        <v>0</v>
      </c>
      <c r="G72" s="104"/>
    </row>
    <row r="73" spans="1:7" x14ac:dyDescent="0.3">
      <c r="A73" s="104" t="s">
        <v>577</v>
      </c>
      <c r="B73" s="124" t="s">
        <v>265</v>
      </c>
      <c r="C73" s="137">
        <f>SUM(C74:C76)</f>
        <v>0</v>
      </c>
      <c r="D73" s="137">
        <f>SUM(D74:D76)</f>
        <v>0</v>
      </c>
      <c r="E73" s="138"/>
      <c r="F73" s="137">
        <f>SUM(F74:F76)</f>
        <v>0</v>
      </c>
      <c r="G73" s="104"/>
    </row>
    <row r="74" spans="1:7" x14ac:dyDescent="0.3">
      <c r="A74" s="104" t="s">
        <v>578</v>
      </c>
      <c r="B74" s="104" t="s">
        <v>579</v>
      </c>
      <c r="C74" s="138">
        <v>0</v>
      </c>
      <c r="D74" s="138">
        <v>0</v>
      </c>
      <c r="E74" s="138"/>
      <c r="F74" s="138">
        <v>0</v>
      </c>
      <c r="G74" s="104"/>
    </row>
    <row r="75" spans="1:7" x14ac:dyDescent="0.3">
      <c r="A75" s="104" t="s">
        <v>580</v>
      </c>
      <c r="B75" s="104" t="s">
        <v>581</v>
      </c>
      <c r="C75" s="138">
        <v>0</v>
      </c>
      <c r="D75" s="138">
        <v>0</v>
      </c>
      <c r="E75" s="138"/>
      <c r="F75" s="138">
        <v>0</v>
      </c>
      <c r="G75" s="104"/>
    </row>
    <row r="76" spans="1:7" x14ac:dyDescent="0.3">
      <c r="A76" s="104" t="s">
        <v>1281</v>
      </c>
      <c r="B76" s="104" t="s">
        <v>2</v>
      </c>
      <c r="C76" s="138">
        <v>0</v>
      </c>
      <c r="D76" s="138">
        <v>0</v>
      </c>
      <c r="E76" s="138"/>
      <c r="F76" s="138">
        <v>0</v>
      </c>
      <c r="G76" s="104"/>
    </row>
    <row r="77" spans="1:7" x14ac:dyDescent="0.3">
      <c r="A77" s="104" t="s">
        <v>582</v>
      </c>
      <c r="B77" s="124" t="s">
        <v>93</v>
      </c>
      <c r="C77" s="137">
        <f>SUM(C78:C87)</f>
        <v>4.7999999999999996E-3</v>
      </c>
      <c r="D77" s="137">
        <f>SUM(D78:D87)</f>
        <v>6.3399999999999998E-2</v>
      </c>
      <c r="E77" s="138"/>
      <c r="F77" s="137">
        <f>SUM(F78:F87)</f>
        <v>1.631582369617076E-2</v>
      </c>
      <c r="G77" s="104"/>
    </row>
    <row r="78" spans="1:7" x14ac:dyDescent="0.3">
      <c r="A78" s="104" t="s">
        <v>583</v>
      </c>
      <c r="B78" s="125" t="s">
        <v>267</v>
      </c>
      <c r="C78" s="138">
        <v>4.7999999999999996E-3</v>
      </c>
      <c r="D78" s="138">
        <v>5.7599999999999998E-2</v>
      </c>
      <c r="E78" s="138"/>
      <c r="F78" s="138">
        <v>1.5176032272317681E-2</v>
      </c>
      <c r="G78" s="104"/>
    </row>
    <row r="79" spans="1:7" x14ac:dyDescent="0.3">
      <c r="A79" s="104" t="s">
        <v>584</v>
      </c>
      <c r="B79" s="125" t="s">
        <v>269</v>
      </c>
      <c r="C79" s="138">
        <v>0</v>
      </c>
      <c r="D79" s="138">
        <v>0</v>
      </c>
      <c r="E79" s="138"/>
      <c r="F79" s="138">
        <v>0</v>
      </c>
      <c r="G79" s="104"/>
    </row>
    <row r="80" spans="1:7" x14ac:dyDescent="0.3">
      <c r="A80" s="104" t="s">
        <v>585</v>
      </c>
      <c r="B80" s="125" t="s">
        <v>271</v>
      </c>
      <c r="C80" s="138">
        <v>0</v>
      </c>
      <c r="D80" s="138">
        <v>0</v>
      </c>
      <c r="E80" s="138"/>
      <c r="F80" s="138">
        <v>0</v>
      </c>
      <c r="G80" s="104"/>
    </row>
    <row r="81" spans="1:7" x14ac:dyDescent="0.3">
      <c r="A81" s="104" t="s">
        <v>586</v>
      </c>
      <c r="B81" s="125" t="s">
        <v>12</v>
      </c>
      <c r="C81" s="138">
        <v>0</v>
      </c>
      <c r="D81" s="138">
        <v>0</v>
      </c>
      <c r="E81" s="138"/>
      <c r="F81" s="138">
        <v>0</v>
      </c>
      <c r="G81" s="104"/>
    </row>
    <row r="82" spans="1:7" x14ac:dyDescent="0.3">
      <c r="A82" s="104" t="s">
        <v>587</v>
      </c>
      <c r="B82" s="125" t="s">
        <v>274</v>
      </c>
      <c r="C82" s="138">
        <v>0</v>
      </c>
      <c r="D82" s="138">
        <v>0</v>
      </c>
      <c r="E82" s="138"/>
      <c r="F82" s="138">
        <v>0</v>
      </c>
      <c r="G82" s="104"/>
    </row>
    <row r="83" spans="1:7" x14ac:dyDescent="0.3">
      <c r="A83" s="104" t="s">
        <v>588</v>
      </c>
      <c r="B83" s="125" t="s">
        <v>276</v>
      </c>
      <c r="C83" s="138">
        <v>0</v>
      </c>
      <c r="D83" s="138">
        <v>0</v>
      </c>
      <c r="E83" s="138"/>
      <c r="F83" s="138">
        <v>0</v>
      </c>
      <c r="G83" s="104"/>
    </row>
    <row r="84" spans="1:7" x14ac:dyDescent="0.3">
      <c r="A84" s="104" t="s">
        <v>589</v>
      </c>
      <c r="B84" s="125" t="s">
        <v>278</v>
      </c>
      <c r="C84" s="138">
        <v>0</v>
      </c>
      <c r="D84" s="138">
        <v>0</v>
      </c>
      <c r="E84" s="138"/>
      <c r="F84" s="138">
        <v>0</v>
      </c>
      <c r="G84" s="104"/>
    </row>
    <row r="85" spans="1:7" x14ac:dyDescent="0.3">
      <c r="A85" s="104" t="s">
        <v>590</v>
      </c>
      <c r="B85" s="125" t="s">
        <v>280</v>
      </c>
      <c r="C85" s="138">
        <v>0</v>
      </c>
      <c r="D85" s="138">
        <v>0</v>
      </c>
      <c r="E85" s="138"/>
      <c r="F85" s="138">
        <v>0</v>
      </c>
      <c r="G85" s="104"/>
    </row>
    <row r="86" spans="1:7" x14ac:dyDescent="0.3">
      <c r="A86" s="104" t="s">
        <v>591</v>
      </c>
      <c r="B86" s="125" t="s">
        <v>282</v>
      </c>
      <c r="C86" s="138">
        <v>0</v>
      </c>
      <c r="D86" s="138">
        <v>0</v>
      </c>
      <c r="E86" s="138"/>
      <c r="F86" s="138">
        <v>0</v>
      </c>
      <c r="G86" s="104"/>
    </row>
    <row r="87" spans="1:7" x14ac:dyDescent="0.3">
      <c r="A87" s="104" t="s">
        <v>592</v>
      </c>
      <c r="B87" s="125" t="s">
        <v>93</v>
      </c>
      <c r="C87" s="138">
        <v>0</v>
      </c>
      <c r="D87" s="138">
        <v>5.7999999999999996E-3</v>
      </c>
      <c r="E87" s="138"/>
      <c r="F87" s="138">
        <v>1.1397914238530787E-3</v>
      </c>
      <c r="G87" s="104"/>
    </row>
    <row r="88" spans="1:7" outlineLevel="1" x14ac:dyDescent="0.3">
      <c r="A88" s="104" t="s">
        <v>593</v>
      </c>
      <c r="B88" s="121" t="s">
        <v>97</v>
      </c>
      <c r="C88" s="138"/>
      <c r="D88" s="138"/>
      <c r="E88" s="138"/>
      <c r="F88" s="138"/>
      <c r="G88" s="104"/>
    </row>
    <row r="89" spans="1:7" outlineLevel="1" x14ac:dyDescent="0.3">
      <c r="A89" s="104" t="s">
        <v>594</v>
      </c>
      <c r="B89" s="121" t="s">
        <v>97</v>
      </c>
      <c r="C89" s="138"/>
      <c r="D89" s="138"/>
      <c r="E89" s="138"/>
      <c r="F89" s="138"/>
      <c r="G89" s="104"/>
    </row>
    <row r="90" spans="1:7" outlineLevel="1" x14ac:dyDescent="0.3">
      <c r="A90" s="104" t="s">
        <v>595</v>
      </c>
      <c r="B90" s="121" t="s">
        <v>97</v>
      </c>
      <c r="C90" s="138"/>
      <c r="D90" s="138"/>
      <c r="E90" s="138"/>
      <c r="F90" s="138"/>
      <c r="G90" s="104"/>
    </row>
    <row r="91" spans="1:7" outlineLevel="1" x14ac:dyDescent="0.3">
      <c r="A91" s="104" t="s">
        <v>596</v>
      </c>
      <c r="B91" s="121" t="s">
        <v>97</v>
      </c>
      <c r="C91" s="138"/>
      <c r="D91" s="138"/>
      <c r="E91" s="138"/>
      <c r="F91" s="138"/>
      <c r="G91" s="104"/>
    </row>
    <row r="92" spans="1:7" outlineLevel="1" x14ac:dyDescent="0.3">
      <c r="A92" s="104" t="s">
        <v>597</v>
      </c>
      <c r="B92" s="121" t="s">
        <v>97</v>
      </c>
      <c r="C92" s="138"/>
      <c r="D92" s="138"/>
      <c r="E92" s="138"/>
      <c r="F92" s="138"/>
      <c r="G92" s="104"/>
    </row>
    <row r="93" spans="1:7" outlineLevel="1" x14ac:dyDescent="0.3">
      <c r="A93" s="104" t="s">
        <v>598</v>
      </c>
      <c r="B93" s="121" t="s">
        <v>97</v>
      </c>
      <c r="C93" s="138"/>
      <c r="D93" s="138"/>
      <c r="E93" s="138"/>
      <c r="F93" s="138"/>
      <c r="G93" s="104"/>
    </row>
    <row r="94" spans="1:7" outlineLevel="1" x14ac:dyDescent="0.3">
      <c r="A94" s="104" t="s">
        <v>599</v>
      </c>
      <c r="B94" s="121" t="s">
        <v>97</v>
      </c>
      <c r="C94" s="138"/>
      <c r="D94" s="138"/>
      <c r="E94" s="138"/>
      <c r="F94" s="138"/>
      <c r="G94" s="104"/>
    </row>
    <row r="95" spans="1:7" outlineLevel="1" x14ac:dyDescent="0.3">
      <c r="A95" s="104" t="s">
        <v>600</v>
      </c>
      <c r="B95" s="121" t="s">
        <v>97</v>
      </c>
      <c r="C95" s="138"/>
      <c r="D95" s="138"/>
      <c r="E95" s="138"/>
      <c r="F95" s="138"/>
      <c r="G95" s="104"/>
    </row>
    <row r="96" spans="1:7" outlineLevel="1" x14ac:dyDescent="0.3">
      <c r="A96" s="104" t="s">
        <v>601</v>
      </c>
      <c r="B96" s="121" t="s">
        <v>97</v>
      </c>
      <c r="C96" s="138"/>
      <c r="D96" s="138"/>
      <c r="E96" s="138"/>
      <c r="F96" s="138"/>
      <c r="G96" s="104"/>
    </row>
    <row r="97" spans="1:7" outlineLevel="1" x14ac:dyDescent="0.3">
      <c r="A97" s="104" t="s">
        <v>602</v>
      </c>
      <c r="B97" s="121" t="s">
        <v>97</v>
      </c>
      <c r="C97" s="138"/>
      <c r="D97" s="138"/>
      <c r="E97" s="138"/>
      <c r="F97" s="138"/>
      <c r="G97" s="104"/>
    </row>
    <row r="98" spans="1:7" ht="15" customHeight="1" x14ac:dyDescent="0.3">
      <c r="A98" s="115"/>
      <c r="B98" s="150" t="s">
        <v>1292</v>
      </c>
      <c r="C98" s="115" t="s">
        <v>510</v>
      </c>
      <c r="D98" s="115" t="s">
        <v>511</v>
      </c>
      <c r="E98" s="122"/>
      <c r="F98" s="117" t="s">
        <v>478</v>
      </c>
      <c r="G98" s="117"/>
    </row>
    <row r="99" spans="1:7" x14ac:dyDescent="0.3">
      <c r="A99" s="104" t="s">
        <v>603</v>
      </c>
      <c r="B99" s="125" t="s">
        <v>1305</v>
      </c>
      <c r="C99" s="138">
        <v>4.9296619641137476E-2</v>
      </c>
      <c r="D99" s="138">
        <v>4.3878816239986025E-2</v>
      </c>
      <c r="E99" s="138"/>
      <c r="F99" s="138">
        <v>4.8231935873421186E-2</v>
      </c>
      <c r="G99" s="104"/>
    </row>
    <row r="100" spans="1:7" x14ac:dyDescent="0.3">
      <c r="A100" s="104" t="s">
        <v>604</v>
      </c>
      <c r="B100" s="125" t="s">
        <v>1306</v>
      </c>
      <c r="C100" s="138">
        <v>9.1093687470015176E-3</v>
      </c>
      <c r="D100" s="138">
        <v>9.8052234619086919E-3</v>
      </c>
      <c r="E100" s="138"/>
      <c r="F100" s="138">
        <v>9.2461151670530546E-3</v>
      </c>
      <c r="G100" s="104"/>
    </row>
    <row r="101" spans="1:7" x14ac:dyDescent="0.3">
      <c r="A101" s="104" t="s">
        <v>605</v>
      </c>
      <c r="B101" s="125" t="s">
        <v>1307</v>
      </c>
      <c r="C101" s="138">
        <v>1.6719168934070227E-2</v>
      </c>
      <c r="D101" s="138">
        <v>2.2589736922240911E-2</v>
      </c>
      <c r="E101" s="138"/>
      <c r="F101" s="138">
        <v>1.7872828079943219E-2</v>
      </c>
      <c r="G101" s="104"/>
    </row>
    <row r="102" spans="1:7" x14ac:dyDescent="0.3">
      <c r="A102" s="104" t="s">
        <v>606</v>
      </c>
      <c r="B102" s="125" t="s">
        <v>1308</v>
      </c>
      <c r="C102" s="138">
        <v>1.2363692921971765E-2</v>
      </c>
      <c r="D102" s="138">
        <v>2.2657451213130814E-2</v>
      </c>
      <c r="E102" s="138"/>
      <c r="F102" s="138">
        <v>1.4386578683951008E-2</v>
      </c>
      <c r="G102" s="104"/>
    </row>
    <row r="103" spans="1:7" x14ac:dyDescent="0.3">
      <c r="A103" s="104" t="s">
        <v>607</v>
      </c>
      <c r="B103" s="125" t="s">
        <v>1309</v>
      </c>
      <c r="C103" s="138">
        <v>1.4371086845356004E-2</v>
      </c>
      <c r="D103" s="138">
        <v>2.4089141227439274E-2</v>
      </c>
      <c r="E103" s="138"/>
      <c r="F103" s="138">
        <v>1.6280837714534681E-2</v>
      </c>
      <c r="G103" s="104"/>
    </row>
    <row r="104" spans="1:7" x14ac:dyDescent="0.3">
      <c r="A104" s="104" t="s">
        <v>608</v>
      </c>
      <c r="B104" s="125" t="s">
        <v>1310</v>
      </c>
      <c r="C104" s="138">
        <v>2.0560005085626873E-2</v>
      </c>
      <c r="D104" s="138">
        <v>2.3431025520717522E-2</v>
      </c>
      <c r="E104" s="138"/>
      <c r="F104" s="138">
        <v>2.112420585625157E-2</v>
      </c>
      <c r="G104" s="104"/>
    </row>
    <row r="105" spans="1:7" x14ac:dyDescent="0.3">
      <c r="A105" s="104" t="s">
        <v>609</v>
      </c>
      <c r="B105" s="125" t="s">
        <v>1311</v>
      </c>
      <c r="C105" s="138">
        <v>4.9566776475523881E-3</v>
      </c>
      <c r="D105" s="138">
        <v>2.4799874053508396E-3</v>
      </c>
      <c r="E105" s="138"/>
      <c r="F105" s="138">
        <v>4.4699689755520553E-3</v>
      </c>
      <c r="G105" s="104"/>
    </row>
    <row r="106" spans="1:7" x14ac:dyDescent="0.3">
      <c r="A106" s="104" t="s">
        <v>610</v>
      </c>
      <c r="B106" s="125" t="s">
        <v>1312</v>
      </c>
      <c r="C106" s="138">
        <v>1.1569353668016761E-2</v>
      </c>
      <c r="D106" s="138">
        <v>6.2208309969918685E-3</v>
      </c>
      <c r="E106" s="138"/>
      <c r="F106" s="138">
        <v>1.0518284655824012E-2</v>
      </c>
      <c r="G106" s="104"/>
    </row>
    <row r="107" spans="1:7" x14ac:dyDescent="0.3">
      <c r="A107" s="104" t="s">
        <v>611</v>
      </c>
      <c r="B107" s="125" t="s">
        <v>1313</v>
      </c>
      <c r="C107" s="138">
        <v>4.5683297993638593E-2</v>
      </c>
      <c r="D107" s="138">
        <v>4.1146352313654301E-2</v>
      </c>
      <c r="E107" s="138"/>
      <c r="F107" s="138">
        <v>4.4791716652856972E-2</v>
      </c>
      <c r="G107" s="104"/>
    </row>
    <row r="108" spans="1:7" x14ac:dyDescent="0.3">
      <c r="A108" s="104" t="s">
        <v>612</v>
      </c>
      <c r="B108" s="125" t="s">
        <v>1314</v>
      </c>
      <c r="C108" s="138">
        <v>9.295112615188976E-2</v>
      </c>
      <c r="D108" s="138">
        <v>4.6192765482824236E-2</v>
      </c>
      <c r="E108" s="138"/>
      <c r="F108" s="138">
        <v>8.3762371240850092E-2</v>
      </c>
      <c r="G108" s="104"/>
    </row>
    <row r="109" spans="1:7" x14ac:dyDescent="0.3">
      <c r="A109" s="104" t="s">
        <v>613</v>
      </c>
      <c r="B109" s="125" t="s">
        <v>1315</v>
      </c>
      <c r="C109" s="138">
        <v>4.2422701018738468E-5</v>
      </c>
      <c r="D109" s="138">
        <v>0</v>
      </c>
      <c r="E109" s="138"/>
      <c r="F109" s="138">
        <v>3.4085971570834781E-5</v>
      </c>
      <c r="G109" s="104"/>
    </row>
    <row r="110" spans="1:7" x14ac:dyDescent="0.3">
      <c r="A110" s="104" t="s">
        <v>614</v>
      </c>
      <c r="B110" s="125" t="s">
        <v>1316</v>
      </c>
      <c r="C110" s="138">
        <v>1.8367457272799124E-2</v>
      </c>
      <c r="D110" s="138">
        <v>9.9240709255728407E-3</v>
      </c>
      <c r="E110" s="138"/>
      <c r="F110" s="138">
        <v>1.6708198764722106E-2</v>
      </c>
      <c r="G110" s="104"/>
    </row>
    <row r="111" spans="1:7" x14ac:dyDescent="0.3">
      <c r="A111" s="104" t="s">
        <v>615</v>
      </c>
      <c r="B111" s="125" t="s">
        <v>1317</v>
      </c>
      <c r="C111" s="138">
        <v>0.50557498227904574</v>
      </c>
      <c r="D111" s="138">
        <v>0.3661841552593651</v>
      </c>
      <c r="E111" s="138"/>
      <c r="F111" s="138">
        <v>0.47818248758924914</v>
      </c>
      <c r="G111" s="104"/>
    </row>
    <row r="112" spans="1:7" x14ac:dyDescent="0.3">
      <c r="A112" s="104" t="s">
        <v>616</v>
      </c>
      <c r="B112" s="125" t="s">
        <v>1318</v>
      </c>
      <c r="C112" s="138">
        <v>3.1810701878323138E-3</v>
      </c>
      <c r="D112" s="138">
        <v>2.4783548463344412E-3</v>
      </c>
      <c r="E112" s="138"/>
      <c r="F112" s="138">
        <v>3.0429755465134754E-3</v>
      </c>
      <c r="G112" s="104"/>
    </row>
    <row r="113" spans="1:7" x14ac:dyDescent="0.3">
      <c r="A113" s="104" t="s">
        <v>617</v>
      </c>
      <c r="B113" s="125" t="s">
        <v>1319</v>
      </c>
      <c r="C113" s="138">
        <v>0.124139212979077</v>
      </c>
      <c r="D113" s="138">
        <v>0.30969249752267897</v>
      </c>
      <c r="E113" s="138"/>
      <c r="F113" s="138">
        <v>0.16060335821883001</v>
      </c>
      <c r="G113" s="104"/>
    </row>
    <row r="114" spans="1:7" x14ac:dyDescent="0.3">
      <c r="A114" s="104" t="s">
        <v>618</v>
      </c>
      <c r="B114" s="125" t="s">
        <v>1320</v>
      </c>
      <c r="C114" s="138">
        <v>3.4656651258654605E-5</v>
      </c>
      <c r="D114" s="138">
        <v>0</v>
      </c>
      <c r="E114" s="138"/>
      <c r="F114" s="138">
        <v>2.7846073002778475E-5</v>
      </c>
      <c r="G114" s="104"/>
    </row>
    <row r="115" spans="1:7" x14ac:dyDescent="0.3">
      <c r="A115" s="104" t="s">
        <v>619</v>
      </c>
      <c r="B115" s="125" t="s">
        <v>1321</v>
      </c>
      <c r="C115" s="138">
        <v>7.6453678759827804E-3</v>
      </c>
      <c r="D115" s="138">
        <v>1.6220813597180073E-2</v>
      </c>
      <c r="E115" s="138"/>
      <c r="F115" s="138">
        <v>9.3305781326617904E-3</v>
      </c>
      <c r="G115" s="104"/>
    </row>
    <row r="116" spans="1:7" x14ac:dyDescent="0.3">
      <c r="A116" s="104" t="s">
        <v>620</v>
      </c>
      <c r="B116" s="125" t="s">
        <v>1322</v>
      </c>
      <c r="C116" s="138">
        <v>2.2684848378799922E-3</v>
      </c>
      <c r="D116" s="138">
        <v>4.3884622802834389E-3</v>
      </c>
      <c r="E116" s="138"/>
      <c r="F116" s="138">
        <v>2.6850938219512735E-3</v>
      </c>
      <c r="G116" s="104"/>
    </row>
    <row r="117" spans="1:7" x14ac:dyDescent="0.3">
      <c r="A117" s="104" t="s">
        <v>621</v>
      </c>
      <c r="B117" s="125" t="s">
        <v>1323</v>
      </c>
      <c r="C117" s="138">
        <v>6.1165947578844151E-2</v>
      </c>
      <c r="D117" s="138">
        <v>4.8620314784340715E-2</v>
      </c>
      <c r="E117" s="138"/>
      <c r="F117" s="138">
        <v>5.8700532981260538E-2</v>
      </c>
      <c r="G117" s="104"/>
    </row>
    <row r="118" spans="1:7" x14ac:dyDescent="0.3">
      <c r="A118" s="104" t="s">
        <v>622</v>
      </c>
      <c r="B118" s="125" t="s">
        <v>1324</v>
      </c>
      <c r="C118" s="138">
        <v>0</v>
      </c>
      <c r="D118" s="138">
        <v>0</v>
      </c>
      <c r="E118" s="138"/>
      <c r="F118" s="138">
        <v>0</v>
      </c>
      <c r="G118" s="104"/>
    </row>
    <row r="119" spans="1:7" x14ac:dyDescent="0.3">
      <c r="A119" s="104" t="s">
        <v>623</v>
      </c>
      <c r="B119" s="125"/>
      <c r="C119" s="138"/>
      <c r="D119" s="138"/>
      <c r="E119" s="138"/>
      <c r="F119" s="138"/>
      <c r="G119" s="104"/>
    </row>
    <row r="120" spans="1:7" x14ac:dyDescent="0.3">
      <c r="A120" s="104" t="s">
        <v>624</v>
      </c>
      <c r="B120" s="125"/>
      <c r="C120" s="138"/>
      <c r="D120" s="138"/>
      <c r="E120" s="138"/>
      <c r="F120" s="138"/>
      <c r="G120" s="104"/>
    </row>
    <row r="121" spans="1:7" x14ac:dyDescent="0.3">
      <c r="A121" s="104" t="s">
        <v>625</v>
      </c>
      <c r="B121" s="125"/>
      <c r="C121" s="138"/>
      <c r="D121" s="138"/>
      <c r="E121" s="138"/>
      <c r="F121" s="138"/>
      <c r="G121" s="104"/>
    </row>
    <row r="122" spans="1:7" x14ac:dyDescent="0.3">
      <c r="A122" s="104" t="s">
        <v>626</v>
      </c>
      <c r="B122" s="125"/>
      <c r="C122" s="138"/>
      <c r="D122" s="138"/>
      <c r="E122" s="138"/>
      <c r="F122" s="138"/>
      <c r="G122" s="104"/>
    </row>
    <row r="123" spans="1:7" x14ac:dyDescent="0.3">
      <c r="A123" s="104" t="s">
        <v>627</v>
      </c>
      <c r="B123" s="125"/>
      <c r="C123" s="138"/>
      <c r="D123" s="138"/>
      <c r="E123" s="138"/>
      <c r="F123" s="138"/>
      <c r="G123" s="104"/>
    </row>
    <row r="124" spans="1:7" x14ac:dyDescent="0.3">
      <c r="A124" s="104" t="s">
        <v>628</v>
      </c>
      <c r="B124" s="125"/>
      <c r="C124" s="138"/>
      <c r="D124" s="138"/>
      <c r="E124" s="138"/>
      <c r="F124" s="138"/>
      <c r="G124" s="104"/>
    </row>
    <row r="125" spans="1:7" x14ac:dyDescent="0.3">
      <c r="A125" s="104" t="s">
        <v>629</v>
      </c>
      <c r="B125" s="125"/>
      <c r="C125" s="138"/>
      <c r="D125" s="138"/>
      <c r="E125" s="138"/>
      <c r="F125" s="138"/>
      <c r="G125" s="104"/>
    </row>
    <row r="126" spans="1:7" x14ac:dyDescent="0.3">
      <c r="A126" s="104" t="s">
        <v>630</v>
      </c>
      <c r="B126" s="125"/>
      <c r="C126" s="138"/>
      <c r="D126" s="138"/>
      <c r="E126" s="138"/>
      <c r="F126" s="138"/>
      <c r="G126" s="104"/>
    </row>
    <row r="127" spans="1:7" x14ac:dyDescent="0.3">
      <c r="A127" s="104" t="s">
        <v>631</v>
      </c>
      <c r="B127" s="125"/>
      <c r="C127" s="138"/>
      <c r="D127" s="138"/>
      <c r="E127" s="138"/>
      <c r="F127" s="138"/>
      <c r="G127" s="104"/>
    </row>
    <row r="128" spans="1:7" x14ac:dyDescent="0.3">
      <c r="A128" s="104" t="s">
        <v>632</v>
      </c>
      <c r="B128" s="125"/>
      <c r="C128" s="138"/>
      <c r="D128" s="138"/>
      <c r="E128" s="138"/>
      <c r="F128" s="138"/>
      <c r="G128" s="104"/>
    </row>
    <row r="129" spans="1:7" x14ac:dyDescent="0.3">
      <c r="A129" s="104" t="s">
        <v>633</v>
      </c>
      <c r="B129" s="125"/>
      <c r="C129" s="138"/>
      <c r="D129" s="138"/>
      <c r="E129" s="138"/>
      <c r="F129" s="138"/>
      <c r="G129" s="104"/>
    </row>
    <row r="130" spans="1:7" x14ac:dyDescent="0.3">
      <c r="A130" s="104" t="s">
        <v>1255</v>
      </c>
      <c r="B130" s="125"/>
      <c r="C130" s="138"/>
      <c r="D130" s="138"/>
      <c r="E130" s="138"/>
      <c r="F130" s="138"/>
      <c r="G130" s="104"/>
    </row>
    <row r="131" spans="1:7" x14ac:dyDescent="0.3">
      <c r="A131" s="104" t="s">
        <v>1256</v>
      </c>
      <c r="B131" s="125"/>
      <c r="C131" s="138"/>
      <c r="D131" s="138"/>
      <c r="E131" s="138"/>
      <c r="F131" s="138"/>
      <c r="G131" s="104"/>
    </row>
    <row r="132" spans="1:7" x14ac:dyDescent="0.3">
      <c r="A132" s="104" t="s">
        <v>1257</v>
      </c>
      <c r="B132" s="125"/>
      <c r="C132" s="138"/>
      <c r="D132" s="138"/>
      <c r="E132" s="138"/>
      <c r="F132" s="138"/>
      <c r="G132" s="104"/>
    </row>
    <row r="133" spans="1:7" x14ac:dyDescent="0.3">
      <c r="A133" s="104" t="s">
        <v>1258</v>
      </c>
      <c r="B133" s="125"/>
      <c r="C133" s="138"/>
      <c r="D133" s="138"/>
      <c r="E133" s="138"/>
      <c r="F133" s="138"/>
      <c r="G133" s="104"/>
    </row>
    <row r="134" spans="1:7" x14ac:dyDescent="0.3">
      <c r="A134" s="104" t="s">
        <v>1259</v>
      </c>
      <c r="B134" s="125"/>
      <c r="C134" s="138"/>
      <c r="D134" s="138"/>
      <c r="E134" s="138"/>
      <c r="F134" s="138"/>
      <c r="G134" s="104"/>
    </row>
    <row r="135" spans="1:7" x14ac:dyDescent="0.3">
      <c r="A135" s="104" t="s">
        <v>1260</v>
      </c>
      <c r="B135" s="125"/>
      <c r="C135" s="138"/>
      <c r="D135" s="138"/>
      <c r="E135" s="138"/>
      <c r="F135" s="138"/>
      <c r="G135" s="104"/>
    </row>
    <row r="136" spans="1:7" x14ac:dyDescent="0.3">
      <c r="A136" s="104" t="s">
        <v>1261</v>
      </c>
      <c r="B136" s="125"/>
      <c r="C136" s="138"/>
      <c r="D136" s="138"/>
      <c r="E136" s="138"/>
      <c r="F136" s="138"/>
      <c r="G136" s="104"/>
    </row>
    <row r="137" spans="1:7" x14ac:dyDescent="0.3">
      <c r="A137" s="104" t="s">
        <v>1262</v>
      </c>
      <c r="B137" s="125"/>
      <c r="C137" s="138"/>
      <c r="D137" s="138"/>
      <c r="E137" s="138"/>
      <c r="F137" s="138"/>
      <c r="G137" s="104"/>
    </row>
    <row r="138" spans="1:7" x14ac:dyDescent="0.3">
      <c r="A138" s="104" t="s">
        <v>1263</v>
      </c>
      <c r="B138" s="125"/>
      <c r="C138" s="138"/>
      <c r="D138" s="138"/>
      <c r="E138" s="138"/>
      <c r="F138" s="138"/>
      <c r="G138" s="104"/>
    </row>
    <row r="139" spans="1:7" x14ac:dyDescent="0.3">
      <c r="A139" s="104" t="s">
        <v>1264</v>
      </c>
      <c r="B139" s="125"/>
      <c r="C139" s="138"/>
      <c r="D139" s="138"/>
      <c r="E139" s="138"/>
      <c r="F139" s="138"/>
      <c r="G139" s="104"/>
    </row>
    <row r="140" spans="1:7" x14ac:dyDescent="0.3">
      <c r="A140" s="104" t="s">
        <v>1265</v>
      </c>
      <c r="B140" s="125"/>
      <c r="C140" s="138"/>
      <c r="D140" s="138"/>
      <c r="E140" s="138"/>
      <c r="F140" s="138"/>
      <c r="G140" s="104"/>
    </row>
    <row r="141" spans="1:7" x14ac:dyDescent="0.3">
      <c r="A141" s="104" t="s">
        <v>1266</v>
      </c>
      <c r="B141" s="125"/>
      <c r="C141" s="138"/>
      <c r="D141" s="138"/>
      <c r="E141" s="138"/>
      <c r="F141" s="138"/>
      <c r="G141" s="104"/>
    </row>
    <row r="142" spans="1:7" x14ac:dyDescent="0.3">
      <c r="A142" s="104" t="s">
        <v>1267</v>
      </c>
      <c r="B142" s="125"/>
      <c r="C142" s="138"/>
      <c r="D142" s="138"/>
      <c r="E142" s="138"/>
      <c r="F142" s="138"/>
      <c r="G142" s="104"/>
    </row>
    <row r="143" spans="1:7" x14ac:dyDescent="0.3">
      <c r="A143" s="104" t="s">
        <v>1268</v>
      </c>
      <c r="B143" s="125"/>
      <c r="C143" s="138"/>
      <c r="D143" s="138"/>
      <c r="E143" s="138"/>
      <c r="F143" s="138"/>
      <c r="G143" s="104"/>
    </row>
    <row r="144" spans="1:7" x14ac:dyDescent="0.3">
      <c r="A144" s="104" t="s">
        <v>1269</v>
      </c>
      <c r="B144" s="125"/>
      <c r="C144" s="138"/>
      <c r="D144" s="138"/>
      <c r="E144" s="138"/>
      <c r="F144" s="138"/>
      <c r="G144" s="104"/>
    </row>
    <row r="145" spans="1:7" x14ac:dyDescent="0.3">
      <c r="A145" s="104" t="s">
        <v>1270</v>
      </c>
      <c r="B145" s="125"/>
      <c r="C145" s="138"/>
      <c r="D145" s="138"/>
      <c r="E145" s="138"/>
      <c r="F145" s="138"/>
      <c r="G145" s="104"/>
    </row>
    <row r="146" spans="1:7" x14ac:dyDescent="0.3">
      <c r="A146" s="104" t="s">
        <v>1271</v>
      </c>
      <c r="B146" s="125"/>
      <c r="C146" s="138"/>
      <c r="D146" s="138"/>
      <c r="E146" s="138"/>
      <c r="F146" s="138"/>
      <c r="G146" s="104"/>
    </row>
    <row r="147" spans="1:7" x14ac:dyDescent="0.3">
      <c r="A147" s="104" t="s">
        <v>1272</v>
      </c>
      <c r="B147" s="125"/>
      <c r="C147" s="138"/>
      <c r="D147" s="138"/>
      <c r="E147" s="138"/>
      <c r="F147" s="138"/>
      <c r="G147" s="104"/>
    </row>
    <row r="148" spans="1:7" x14ac:dyDescent="0.3">
      <c r="A148" s="104" t="s">
        <v>1273</v>
      </c>
      <c r="B148" s="125"/>
      <c r="C148" s="138"/>
      <c r="D148" s="138"/>
      <c r="E148" s="138"/>
      <c r="F148" s="138"/>
      <c r="G148" s="104"/>
    </row>
    <row r="149" spans="1:7" ht="15" customHeight="1" x14ac:dyDescent="0.3">
      <c r="A149" s="115"/>
      <c r="B149" s="116" t="s">
        <v>634</v>
      </c>
      <c r="C149" s="115" t="s">
        <v>510</v>
      </c>
      <c r="D149" s="115" t="s">
        <v>511</v>
      </c>
      <c r="E149" s="122"/>
      <c r="F149" s="117" t="s">
        <v>478</v>
      </c>
      <c r="G149" s="117"/>
    </row>
    <row r="150" spans="1:7" x14ac:dyDescent="0.3">
      <c r="A150" s="104" t="s">
        <v>635</v>
      </c>
      <c r="B150" s="104" t="s">
        <v>636</v>
      </c>
      <c r="C150" s="162">
        <v>1.9599999999999999E-2</v>
      </c>
      <c r="D150" s="162">
        <v>0.1011</v>
      </c>
      <c r="E150" s="139"/>
      <c r="F150" s="138">
        <v>3.5616034662763085E-2</v>
      </c>
    </row>
    <row r="151" spans="1:7" x14ac:dyDescent="0.3">
      <c r="A151" s="104" t="s">
        <v>637</v>
      </c>
      <c r="B151" s="104" t="s">
        <v>638</v>
      </c>
      <c r="C151" s="162">
        <v>0.98040000000000005</v>
      </c>
      <c r="D151" s="162">
        <v>0.89890000000000003</v>
      </c>
      <c r="E151" s="139"/>
      <c r="F151" s="138">
        <v>0.9643839653372368</v>
      </c>
    </row>
    <row r="152" spans="1:7" x14ac:dyDescent="0.3">
      <c r="A152" s="104" t="s">
        <v>639</v>
      </c>
      <c r="B152" s="104" t="s">
        <v>93</v>
      </c>
      <c r="C152" s="173">
        <v>0</v>
      </c>
      <c r="D152" s="173">
        <v>0</v>
      </c>
      <c r="E152" s="139"/>
      <c r="F152" s="138">
        <v>0</v>
      </c>
    </row>
    <row r="153" spans="1:7" outlineLevel="1" x14ac:dyDescent="0.3">
      <c r="A153" s="104" t="s">
        <v>640</v>
      </c>
      <c r="C153" s="138"/>
      <c r="D153" s="138"/>
      <c r="E153" s="139"/>
      <c r="F153" s="138"/>
    </row>
    <row r="154" spans="1:7" outlineLevel="1" x14ac:dyDescent="0.3">
      <c r="A154" s="104" t="s">
        <v>641</v>
      </c>
      <c r="C154" s="138"/>
      <c r="D154" s="138"/>
      <c r="E154" s="139"/>
      <c r="F154" s="138"/>
    </row>
    <row r="155" spans="1:7" outlineLevel="1" x14ac:dyDescent="0.3">
      <c r="A155" s="104" t="s">
        <v>642</v>
      </c>
      <c r="C155" s="138"/>
      <c r="D155" s="138"/>
      <c r="E155" s="139"/>
      <c r="F155" s="138"/>
    </row>
    <row r="156" spans="1:7" outlineLevel="1" x14ac:dyDescent="0.3">
      <c r="A156" s="104" t="s">
        <v>643</v>
      </c>
      <c r="C156" s="138"/>
      <c r="D156" s="138"/>
      <c r="E156" s="139"/>
      <c r="F156" s="138"/>
    </row>
    <row r="157" spans="1:7" outlineLevel="1" x14ac:dyDescent="0.3">
      <c r="A157" s="104" t="s">
        <v>644</v>
      </c>
      <c r="C157" s="138"/>
      <c r="D157" s="138"/>
      <c r="E157" s="139"/>
      <c r="F157" s="138"/>
    </row>
    <row r="158" spans="1:7" outlineLevel="1" x14ac:dyDescent="0.3">
      <c r="A158" s="104" t="s">
        <v>645</v>
      </c>
      <c r="C158" s="138"/>
      <c r="D158" s="138"/>
      <c r="E158" s="139"/>
      <c r="F158" s="138"/>
    </row>
    <row r="159" spans="1:7" ht="15" customHeight="1" x14ac:dyDescent="0.3">
      <c r="A159" s="115"/>
      <c r="B159" s="116" t="s">
        <v>646</v>
      </c>
      <c r="C159" s="115" t="s">
        <v>510</v>
      </c>
      <c r="D159" s="115" t="s">
        <v>511</v>
      </c>
      <c r="E159" s="122"/>
      <c r="F159" s="117" t="s">
        <v>478</v>
      </c>
      <c r="G159" s="117"/>
    </row>
    <row r="160" spans="1:7" x14ac:dyDescent="0.3">
      <c r="A160" s="104" t="s">
        <v>647</v>
      </c>
      <c r="B160" s="104" t="s">
        <v>648</v>
      </c>
      <c r="C160" s="138">
        <v>2.2000000000000001E-3</v>
      </c>
      <c r="D160" s="138">
        <v>0.22399999999999998</v>
      </c>
      <c r="E160" s="139"/>
      <c r="F160" s="138">
        <v>4.5787196174243594E-2</v>
      </c>
    </row>
    <row r="161" spans="1:7" x14ac:dyDescent="0.3">
      <c r="A161" s="104" t="s">
        <v>649</v>
      </c>
      <c r="B161" s="104" t="s">
        <v>650</v>
      </c>
      <c r="C161" s="138">
        <v>0.85199999999999998</v>
      </c>
      <c r="D161" s="138">
        <v>0.47570000000000001</v>
      </c>
      <c r="E161" s="139"/>
      <c r="F161" s="138">
        <v>0.77805111848346309</v>
      </c>
    </row>
    <row r="162" spans="1:7" x14ac:dyDescent="0.3">
      <c r="A162" s="104" t="s">
        <v>651</v>
      </c>
      <c r="B162" s="104" t="s">
        <v>93</v>
      </c>
      <c r="C162" s="138">
        <v>0.14580000000000001</v>
      </c>
      <c r="D162" s="138">
        <v>0.30020000000000002</v>
      </c>
      <c r="E162" s="139"/>
      <c r="F162" s="138">
        <v>0.17614203376601989</v>
      </c>
    </row>
    <row r="163" spans="1:7" outlineLevel="1" x14ac:dyDescent="0.3">
      <c r="A163" s="104" t="s">
        <v>652</v>
      </c>
      <c r="E163" s="99"/>
    </row>
    <row r="164" spans="1:7" outlineLevel="1" x14ac:dyDescent="0.3">
      <c r="A164" s="104" t="s">
        <v>653</v>
      </c>
      <c r="E164" s="99"/>
    </row>
    <row r="165" spans="1:7" outlineLevel="1" x14ac:dyDescent="0.3">
      <c r="A165" s="104" t="s">
        <v>654</v>
      </c>
      <c r="E165" s="99"/>
    </row>
    <row r="166" spans="1:7" outlineLevel="1" x14ac:dyDescent="0.3">
      <c r="A166" s="104" t="s">
        <v>655</v>
      </c>
      <c r="E166" s="99"/>
    </row>
    <row r="167" spans="1:7" outlineLevel="1" x14ac:dyDescent="0.3">
      <c r="A167" s="104" t="s">
        <v>656</v>
      </c>
      <c r="E167" s="99"/>
    </row>
    <row r="168" spans="1:7" outlineLevel="1" x14ac:dyDescent="0.3">
      <c r="A168" s="104" t="s">
        <v>657</v>
      </c>
      <c r="E168" s="99"/>
    </row>
    <row r="169" spans="1:7" ht="15" customHeight="1" x14ac:dyDescent="0.3">
      <c r="A169" s="115"/>
      <c r="B169" s="116" t="s">
        <v>658</v>
      </c>
      <c r="C169" s="115" t="s">
        <v>510</v>
      </c>
      <c r="D169" s="115" t="s">
        <v>511</v>
      </c>
      <c r="E169" s="122"/>
      <c r="F169" s="117" t="s">
        <v>478</v>
      </c>
      <c r="G169" s="117"/>
    </row>
    <row r="170" spans="1:7" x14ac:dyDescent="0.3">
      <c r="A170" s="104" t="s">
        <v>659</v>
      </c>
      <c r="B170" s="126" t="s">
        <v>660</v>
      </c>
      <c r="C170" s="138">
        <v>5.2300000000000006E-2</v>
      </c>
      <c r="D170" s="138">
        <v>0.21590000000000001</v>
      </c>
      <c r="E170" s="139"/>
      <c r="F170" s="138">
        <v>8.4449978783166152E-2</v>
      </c>
    </row>
    <row r="171" spans="1:7" x14ac:dyDescent="0.3">
      <c r="A171" s="104" t="s">
        <v>661</v>
      </c>
      <c r="B171" s="126" t="s">
        <v>662</v>
      </c>
      <c r="C171" s="138">
        <v>6.7500000000000004E-2</v>
      </c>
      <c r="D171" s="138">
        <v>0.2177</v>
      </c>
      <c r="E171" s="139"/>
      <c r="F171" s="138">
        <v>9.7016667562540071E-2</v>
      </c>
    </row>
    <row r="172" spans="1:7" x14ac:dyDescent="0.3">
      <c r="A172" s="104" t="s">
        <v>663</v>
      </c>
      <c r="B172" s="126" t="s">
        <v>664</v>
      </c>
      <c r="C172" s="138">
        <v>7.690000000000001E-2</v>
      </c>
      <c r="D172" s="138">
        <v>0.1502</v>
      </c>
      <c r="E172" s="138"/>
      <c r="F172" s="138">
        <v>9.1304605408350115E-2</v>
      </c>
    </row>
    <row r="173" spans="1:7" x14ac:dyDescent="0.3">
      <c r="A173" s="104" t="s">
        <v>665</v>
      </c>
      <c r="B173" s="126" t="s">
        <v>666</v>
      </c>
      <c r="C173" s="138">
        <v>9.8100000000000007E-2</v>
      </c>
      <c r="D173" s="138">
        <v>0.18280000000000002</v>
      </c>
      <c r="E173" s="138"/>
      <c r="F173" s="138">
        <v>0.11474488510350961</v>
      </c>
    </row>
    <row r="174" spans="1:7" x14ac:dyDescent="0.3">
      <c r="A174" s="104" t="s">
        <v>667</v>
      </c>
      <c r="B174" s="126" t="s">
        <v>668</v>
      </c>
      <c r="C174" s="138">
        <v>0.70519999999999994</v>
      </c>
      <c r="D174" s="138">
        <v>0.2334</v>
      </c>
      <c r="E174" s="138"/>
      <c r="F174" s="138">
        <v>0.61248386314243397</v>
      </c>
    </row>
    <row r="175" spans="1:7" outlineLevel="1" x14ac:dyDescent="0.3">
      <c r="A175" s="104" t="s">
        <v>669</v>
      </c>
      <c r="B175" s="123"/>
      <c r="C175" s="138"/>
      <c r="D175" s="138"/>
      <c r="E175" s="138"/>
      <c r="F175" s="138"/>
    </row>
    <row r="176" spans="1:7" outlineLevel="1" x14ac:dyDescent="0.3">
      <c r="A176" s="104" t="s">
        <v>670</v>
      </c>
      <c r="B176" s="123"/>
      <c r="C176" s="138"/>
      <c r="D176" s="138"/>
      <c r="E176" s="138"/>
      <c r="F176" s="138"/>
    </row>
    <row r="177" spans="1:7" outlineLevel="1" x14ac:dyDescent="0.3">
      <c r="A177" s="104" t="s">
        <v>671</v>
      </c>
      <c r="B177" s="126"/>
      <c r="C177" s="138"/>
      <c r="D177" s="138"/>
      <c r="E177" s="138"/>
      <c r="F177" s="138"/>
    </row>
    <row r="178" spans="1:7" outlineLevel="1" x14ac:dyDescent="0.3">
      <c r="A178" s="104" t="s">
        <v>672</v>
      </c>
      <c r="B178" s="126"/>
      <c r="C178" s="138"/>
      <c r="D178" s="138"/>
      <c r="E178" s="138"/>
      <c r="F178" s="138"/>
    </row>
    <row r="179" spans="1:7" ht="15" customHeight="1" x14ac:dyDescent="0.3">
      <c r="A179" s="115"/>
      <c r="B179" s="116" t="s">
        <v>673</v>
      </c>
      <c r="C179" s="115" t="s">
        <v>510</v>
      </c>
      <c r="D179" s="115" t="s">
        <v>511</v>
      </c>
      <c r="E179" s="122"/>
      <c r="F179" s="117" t="s">
        <v>478</v>
      </c>
      <c r="G179" s="117"/>
    </row>
    <row r="180" spans="1:7" x14ac:dyDescent="0.3">
      <c r="A180" s="104" t="s">
        <v>674</v>
      </c>
      <c r="B180" s="104" t="s">
        <v>675</v>
      </c>
      <c r="C180" s="138">
        <v>1.7100000000000001E-2</v>
      </c>
      <c r="D180" s="138">
        <v>3.3399999999999999E-2</v>
      </c>
      <c r="E180" s="139"/>
      <c r="F180" s="138">
        <v>2.0303206932552616E-2</v>
      </c>
    </row>
    <row r="181" spans="1:7" outlineLevel="1" x14ac:dyDescent="0.3">
      <c r="A181" s="104" t="s">
        <v>676</v>
      </c>
      <c r="B181" s="127"/>
      <c r="C181" s="138"/>
      <c r="D181" s="138"/>
      <c r="E181" s="139"/>
      <c r="F181" s="138"/>
    </row>
    <row r="182" spans="1:7" outlineLevel="1" x14ac:dyDescent="0.3">
      <c r="A182" s="104" t="s">
        <v>677</v>
      </c>
      <c r="B182" s="127"/>
      <c r="C182" s="138"/>
      <c r="D182" s="138"/>
      <c r="E182" s="139"/>
      <c r="F182" s="138"/>
    </row>
    <row r="183" spans="1:7" outlineLevel="1" x14ac:dyDescent="0.3">
      <c r="A183" s="104" t="s">
        <v>678</v>
      </c>
      <c r="B183" s="127"/>
      <c r="C183" s="138"/>
      <c r="D183" s="138"/>
      <c r="E183" s="139"/>
      <c r="F183" s="138"/>
    </row>
    <row r="184" spans="1:7" outlineLevel="1" x14ac:dyDescent="0.3">
      <c r="A184" s="104" t="s">
        <v>679</v>
      </c>
      <c r="B184" s="127"/>
      <c r="C184" s="138"/>
      <c r="D184" s="138"/>
      <c r="E184" s="139"/>
      <c r="F184" s="138"/>
    </row>
    <row r="185" spans="1:7" ht="18" x14ac:dyDescent="0.3">
      <c r="A185" s="128"/>
      <c r="B185" s="129" t="s">
        <v>475</v>
      </c>
      <c r="C185" s="128"/>
      <c r="D185" s="128"/>
      <c r="E185" s="128"/>
      <c r="F185" s="130"/>
      <c r="G185" s="130"/>
    </row>
    <row r="186" spans="1:7" ht="15" customHeight="1" x14ac:dyDescent="0.3">
      <c r="A186" s="115"/>
      <c r="B186" s="116" t="s">
        <v>680</v>
      </c>
      <c r="C186" s="115" t="s">
        <v>681</v>
      </c>
      <c r="D186" s="115" t="s">
        <v>682</v>
      </c>
      <c r="E186" s="122"/>
      <c r="F186" s="115" t="s">
        <v>510</v>
      </c>
      <c r="G186" s="115" t="s">
        <v>683</v>
      </c>
    </row>
    <row r="187" spans="1:7" x14ac:dyDescent="0.3">
      <c r="A187" s="104" t="s">
        <v>684</v>
      </c>
      <c r="B187" s="125" t="s">
        <v>685</v>
      </c>
      <c r="C187" s="160">
        <v>68.084648005547635</v>
      </c>
      <c r="D187" s="163">
        <v>185665</v>
      </c>
      <c r="E187" s="131"/>
      <c r="F187" s="132"/>
      <c r="G187" s="132"/>
    </row>
    <row r="188" spans="1:7" x14ac:dyDescent="0.3">
      <c r="A188" s="131"/>
      <c r="B188" s="133"/>
      <c r="C188" s="131"/>
      <c r="D188" s="131"/>
      <c r="E188" s="131"/>
      <c r="F188" s="132"/>
      <c r="G188" s="132"/>
    </row>
    <row r="189" spans="1:7" x14ac:dyDescent="0.3">
      <c r="B189" s="125" t="s">
        <v>686</v>
      </c>
      <c r="C189" s="131"/>
      <c r="D189" s="131"/>
      <c r="E189" s="131"/>
      <c r="F189" s="132"/>
      <c r="G189" s="132"/>
    </row>
    <row r="190" spans="1:7" x14ac:dyDescent="0.3">
      <c r="A190" s="104" t="s">
        <v>687</v>
      </c>
      <c r="B190" s="125" t="s">
        <v>1325</v>
      </c>
      <c r="C190" s="160">
        <v>6047.7326147600006</v>
      </c>
      <c r="D190" s="163">
        <v>145283</v>
      </c>
      <c r="E190" s="131"/>
      <c r="F190" s="159">
        <f>IF($C$214=0,"",IF(C190="[for completion]","",IF(C190="","",C190/$C$214)))</f>
        <v>0.4784244246229013</v>
      </c>
      <c r="G190" s="159">
        <f>IF($D$214=0,"",IF(D190="[for completion]","",IF(D190="","",D190/$D$214)))</f>
        <v>0.78250074058115426</v>
      </c>
    </row>
    <row r="191" spans="1:7" x14ac:dyDescent="0.3">
      <c r="A191" s="104" t="s">
        <v>688</v>
      </c>
      <c r="B191" s="125" t="s">
        <v>1326</v>
      </c>
      <c r="C191" s="160">
        <v>4478.8125245200008</v>
      </c>
      <c r="D191" s="163">
        <v>33277</v>
      </c>
      <c r="E191" s="131"/>
      <c r="F191" s="159">
        <f t="shared" ref="F191:F213" si="0">IF($C$214=0,"",IF(C191="[for completion]","",IF(C191="","",C191/$C$214)))</f>
        <v>0.35431019218801219</v>
      </c>
      <c r="G191" s="159">
        <f t="shared" ref="G191:G213" si="1">IF($D$214=0,"",IF(D191="[for completion]","",IF(D191="","",D191/$D$214)))</f>
        <v>0.17923141141302884</v>
      </c>
    </row>
    <row r="192" spans="1:7" x14ac:dyDescent="0.3">
      <c r="A192" s="104" t="s">
        <v>689</v>
      </c>
      <c r="B192" s="125" t="s">
        <v>1327</v>
      </c>
      <c r="C192" s="160">
        <v>1219.3856437300001</v>
      </c>
      <c r="D192" s="163">
        <v>5141</v>
      </c>
      <c r="E192" s="131"/>
      <c r="F192" s="159">
        <f t="shared" si="0"/>
        <v>9.6463238730355561E-2</v>
      </c>
      <c r="G192" s="159">
        <f t="shared" si="1"/>
        <v>2.7689656101042199E-2</v>
      </c>
    </row>
    <row r="193" spans="1:7" x14ac:dyDescent="0.3">
      <c r="A193" s="104" t="s">
        <v>690</v>
      </c>
      <c r="B193" s="125" t="s">
        <v>1328</v>
      </c>
      <c r="C193" s="160">
        <v>555.98557612000002</v>
      </c>
      <c r="D193" s="163">
        <v>1523</v>
      </c>
      <c r="E193" s="131"/>
      <c r="F193" s="159">
        <f t="shared" si="0"/>
        <v>4.3982943079304636E-2</v>
      </c>
      <c r="G193" s="159">
        <f t="shared" si="1"/>
        <v>8.2029461664826428E-3</v>
      </c>
    </row>
    <row r="194" spans="1:7" x14ac:dyDescent="0.3">
      <c r="A194" s="104" t="s">
        <v>691</v>
      </c>
      <c r="B194" s="125" t="s">
        <v>1329</v>
      </c>
      <c r="C194" s="160">
        <v>246.68909630000002</v>
      </c>
      <c r="D194" s="163">
        <v>378</v>
      </c>
      <c r="E194" s="131"/>
      <c r="F194" s="159">
        <f t="shared" si="0"/>
        <v>1.951509705803265E-2</v>
      </c>
      <c r="G194" s="159">
        <f t="shared" si="1"/>
        <v>2.0359249185360729E-3</v>
      </c>
    </row>
    <row r="195" spans="1:7" x14ac:dyDescent="0.3">
      <c r="A195" s="104" t="s">
        <v>692</v>
      </c>
      <c r="B195" s="125" t="s">
        <v>1330</v>
      </c>
      <c r="C195" s="160">
        <v>92.330716519999996</v>
      </c>
      <c r="D195" s="163">
        <v>63</v>
      </c>
      <c r="E195" s="131"/>
      <c r="F195" s="159">
        <f t="shared" si="0"/>
        <v>7.3041043213935451E-3</v>
      </c>
      <c r="G195" s="159">
        <f t="shared" si="1"/>
        <v>3.3932081975601215E-4</v>
      </c>
    </row>
    <row r="196" spans="1:7" x14ac:dyDescent="0.3">
      <c r="A196" s="104" t="s">
        <v>693</v>
      </c>
      <c r="B196" s="125"/>
      <c r="C196" s="160"/>
      <c r="D196" s="163"/>
      <c r="E196" s="131"/>
      <c r="F196" s="159" t="str">
        <f t="shared" si="0"/>
        <v/>
      </c>
      <c r="G196" s="159" t="str">
        <f t="shared" si="1"/>
        <v/>
      </c>
    </row>
    <row r="197" spans="1:7" x14ac:dyDescent="0.3">
      <c r="A197" s="104" t="s">
        <v>694</v>
      </c>
      <c r="B197" s="125"/>
      <c r="C197" s="160"/>
      <c r="D197" s="163"/>
      <c r="E197" s="131"/>
      <c r="F197" s="159" t="str">
        <f t="shared" si="0"/>
        <v/>
      </c>
      <c r="G197" s="159" t="str">
        <f t="shared" si="1"/>
        <v/>
      </c>
    </row>
    <row r="198" spans="1:7" x14ac:dyDescent="0.3">
      <c r="A198" s="104" t="s">
        <v>695</v>
      </c>
      <c r="B198" s="125"/>
      <c r="C198" s="160"/>
      <c r="D198" s="163"/>
      <c r="E198" s="131"/>
      <c r="F198" s="159" t="str">
        <f t="shared" si="0"/>
        <v/>
      </c>
      <c r="G198" s="159" t="str">
        <f t="shared" si="1"/>
        <v/>
      </c>
    </row>
    <row r="199" spans="1:7" x14ac:dyDescent="0.3">
      <c r="A199" s="104" t="s">
        <v>696</v>
      </c>
      <c r="B199" s="125"/>
      <c r="C199" s="160"/>
      <c r="D199" s="163"/>
      <c r="E199" s="125"/>
      <c r="F199" s="159" t="str">
        <f t="shared" si="0"/>
        <v/>
      </c>
      <c r="G199" s="159" t="str">
        <f t="shared" si="1"/>
        <v/>
      </c>
    </row>
    <row r="200" spans="1:7" x14ac:dyDescent="0.3">
      <c r="A200" s="104" t="s">
        <v>697</v>
      </c>
      <c r="B200" s="125"/>
      <c r="C200" s="160"/>
      <c r="D200" s="163"/>
      <c r="E200" s="125"/>
      <c r="F200" s="159" t="str">
        <f t="shared" si="0"/>
        <v/>
      </c>
      <c r="G200" s="159" t="str">
        <f t="shared" si="1"/>
        <v/>
      </c>
    </row>
    <row r="201" spans="1:7" x14ac:dyDescent="0.3">
      <c r="A201" s="104" t="s">
        <v>698</v>
      </c>
      <c r="B201" s="125"/>
      <c r="C201" s="160"/>
      <c r="D201" s="163"/>
      <c r="E201" s="125"/>
      <c r="F201" s="159" t="str">
        <f t="shared" si="0"/>
        <v/>
      </c>
      <c r="G201" s="159" t="str">
        <f t="shared" si="1"/>
        <v/>
      </c>
    </row>
    <row r="202" spans="1:7" x14ac:dyDescent="0.3">
      <c r="A202" s="104" t="s">
        <v>699</v>
      </c>
      <c r="B202" s="125"/>
      <c r="C202" s="160"/>
      <c r="D202" s="163"/>
      <c r="E202" s="125"/>
      <c r="F202" s="159" t="str">
        <f t="shared" si="0"/>
        <v/>
      </c>
      <c r="G202" s="159" t="str">
        <f t="shared" si="1"/>
        <v/>
      </c>
    </row>
    <row r="203" spans="1:7" x14ac:dyDescent="0.3">
      <c r="A203" s="104" t="s">
        <v>700</v>
      </c>
      <c r="B203" s="125"/>
      <c r="C203" s="160"/>
      <c r="D203" s="163"/>
      <c r="E203" s="125"/>
      <c r="F203" s="159" t="str">
        <f t="shared" si="0"/>
        <v/>
      </c>
      <c r="G203" s="159" t="str">
        <f t="shared" si="1"/>
        <v/>
      </c>
    </row>
    <row r="204" spans="1:7" x14ac:dyDescent="0.3">
      <c r="A204" s="104" t="s">
        <v>701</v>
      </c>
      <c r="B204" s="125"/>
      <c r="C204" s="160"/>
      <c r="D204" s="163"/>
      <c r="E204" s="125"/>
      <c r="F204" s="159" t="str">
        <f t="shared" si="0"/>
        <v/>
      </c>
      <c r="G204" s="159" t="str">
        <f t="shared" si="1"/>
        <v/>
      </c>
    </row>
    <row r="205" spans="1:7" x14ac:dyDescent="0.3">
      <c r="A205" s="104" t="s">
        <v>702</v>
      </c>
      <c r="B205" s="125"/>
      <c r="C205" s="160"/>
      <c r="D205" s="163"/>
      <c r="F205" s="159" t="str">
        <f t="shared" si="0"/>
        <v/>
      </c>
      <c r="G205" s="159" t="str">
        <f t="shared" si="1"/>
        <v/>
      </c>
    </row>
    <row r="206" spans="1:7" x14ac:dyDescent="0.3">
      <c r="A206" s="104" t="s">
        <v>703</v>
      </c>
      <c r="B206" s="125"/>
      <c r="C206" s="160"/>
      <c r="D206" s="163"/>
      <c r="E206" s="120"/>
      <c r="F206" s="159" t="str">
        <f t="shared" si="0"/>
        <v/>
      </c>
      <c r="G206" s="159" t="str">
        <f t="shared" si="1"/>
        <v/>
      </c>
    </row>
    <row r="207" spans="1:7" x14ac:dyDescent="0.3">
      <c r="A207" s="104" t="s">
        <v>704</v>
      </c>
      <c r="B207" s="125"/>
      <c r="C207" s="160"/>
      <c r="D207" s="163"/>
      <c r="E207" s="120"/>
      <c r="F207" s="159" t="str">
        <f t="shared" si="0"/>
        <v/>
      </c>
      <c r="G207" s="159" t="str">
        <f t="shared" si="1"/>
        <v/>
      </c>
    </row>
    <row r="208" spans="1:7" x14ac:dyDescent="0.3">
      <c r="A208" s="104" t="s">
        <v>705</v>
      </c>
      <c r="B208" s="125"/>
      <c r="C208" s="160"/>
      <c r="D208" s="163"/>
      <c r="E208" s="120"/>
      <c r="F208" s="159" t="str">
        <f t="shared" si="0"/>
        <v/>
      </c>
      <c r="G208" s="159" t="str">
        <f t="shared" si="1"/>
        <v/>
      </c>
    </row>
    <row r="209" spans="1:7" x14ac:dyDescent="0.3">
      <c r="A209" s="104" t="s">
        <v>706</v>
      </c>
      <c r="B209" s="125"/>
      <c r="C209" s="160"/>
      <c r="D209" s="163"/>
      <c r="E209" s="120"/>
      <c r="F209" s="159" t="str">
        <f t="shared" si="0"/>
        <v/>
      </c>
      <c r="G209" s="159" t="str">
        <f t="shared" si="1"/>
        <v/>
      </c>
    </row>
    <row r="210" spans="1:7" x14ac:dyDescent="0.3">
      <c r="A210" s="104" t="s">
        <v>707</v>
      </c>
      <c r="B210" s="125"/>
      <c r="C210" s="160"/>
      <c r="D210" s="163"/>
      <c r="E210" s="120"/>
      <c r="F210" s="159" t="str">
        <f t="shared" si="0"/>
        <v/>
      </c>
      <c r="G210" s="159" t="str">
        <f t="shared" si="1"/>
        <v/>
      </c>
    </row>
    <row r="211" spans="1:7" x14ac:dyDescent="0.3">
      <c r="A211" s="104" t="s">
        <v>708</v>
      </c>
      <c r="B211" s="125"/>
      <c r="C211" s="160"/>
      <c r="D211" s="163"/>
      <c r="E211" s="120"/>
      <c r="F211" s="159" t="str">
        <f t="shared" si="0"/>
        <v/>
      </c>
      <c r="G211" s="159" t="str">
        <f t="shared" si="1"/>
        <v/>
      </c>
    </row>
    <row r="212" spans="1:7" x14ac:dyDescent="0.3">
      <c r="A212" s="104" t="s">
        <v>709</v>
      </c>
      <c r="B212" s="125"/>
      <c r="C212" s="160"/>
      <c r="D212" s="163"/>
      <c r="E212" s="120"/>
      <c r="F212" s="159" t="str">
        <f t="shared" si="0"/>
        <v/>
      </c>
      <c r="G212" s="159" t="str">
        <f t="shared" si="1"/>
        <v/>
      </c>
    </row>
    <row r="213" spans="1:7" x14ac:dyDescent="0.3">
      <c r="A213" s="104" t="s">
        <v>710</v>
      </c>
      <c r="B213" s="125"/>
      <c r="C213" s="160"/>
      <c r="D213" s="163"/>
      <c r="E213" s="120"/>
      <c r="F213" s="159" t="str">
        <f t="shared" si="0"/>
        <v/>
      </c>
      <c r="G213" s="159" t="str">
        <f t="shared" si="1"/>
        <v/>
      </c>
    </row>
    <row r="214" spans="1:7" x14ac:dyDescent="0.3">
      <c r="A214" s="104" t="s">
        <v>711</v>
      </c>
      <c r="B214" s="134" t="s">
        <v>95</v>
      </c>
      <c r="C214" s="166">
        <f>SUM(C190:C213)</f>
        <v>12640.936171950003</v>
      </c>
      <c r="D214" s="164">
        <f>SUM(D190:D213)</f>
        <v>185665</v>
      </c>
      <c r="E214" s="120"/>
      <c r="F214" s="165">
        <f>SUM(F190:F213)</f>
        <v>0.99999999999999989</v>
      </c>
      <c r="G214" s="165">
        <f>SUM(G190:G213)</f>
        <v>1</v>
      </c>
    </row>
    <row r="215" spans="1:7" ht="15" customHeight="1" x14ac:dyDescent="0.3">
      <c r="A215" s="115"/>
      <c r="B215" s="116" t="s">
        <v>712</v>
      </c>
      <c r="C215" s="115" t="s">
        <v>681</v>
      </c>
      <c r="D215" s="115" t="s">
        <v>682</v>
      </c>
      <c r="E215" s="122"/>
      <c r="F215" s="115" t="s">
        <v>510</v>
      </c>
      <c r="G215" s="115" t="s">
        <v>683</v>
      </c>
    </row>
    <row r="216" spans="1:7" x14ac:dyDescent="0.3">
      <c r="A216" s="104" t="s">
        <v>713</v>
      </c>
      <c r="B216" s="104" t="s">
        <v>714</v>
      </c>
      <c r="C216" s="138">
        <v>0.54718500000000003</v>
      </c>
      <c r="F216" s="162"/>
      <c r="G216" s="162"/>
    </row>
    <row r="217" spans="1:7" x14ac:dyDescent="0.3">
      <c r="F217" s="162"/>
      <c r="G217" s="162"/>
    </row>
    <row r="218" spans="1:7" x14ac:dyDescent="0.3">
      <c r="B218" s="125" t="s">
        <v>715</v>
      </c>
      <c r="F218" s="162"/>
      <c r="G218" s="162"/>
    </row>
    <row r="219" spans="1:7" x14ac:dyDescent="0.3">
      <c r="A219" s="104" t="s">
        <v>716</v>
      </c>
      <c r="B219" s="104" t="s">
        <v>717</v>
      </c>
      <c r="C219" s="160">
        <v>3418.0704304800001</v>
      </c>
      <c r="D219" s="163">
        <v>92721</v>
      </c>
      <c r="F219" s="159">
        <f t="shared" ref="F219:F226" si="2">IF($C$227=0,"",IF(C219="[for completion]","",C219/$C$227))</f>
        <v>0.2703969376939529</v>
      </c>
      <c r="G219" s="159">
        <f t="shared" ref="G219:G226" si="3">IF($D$227=0,"",IF(D219="[for completion]","",D219/$D$227))</f>
        <v>0.49939945600947944</v>
      </c>
    </row>
    <row r="220" spans="1:7" x14ac:dyDescent="0.3">
      <c r="A220" s="104" t="s">
        <v>718</v>
      </c>
      <c r="B220" s="104" t="s">
        <v>719</v>
      </c>
      <c r="C220" s="160">
        <v>2024.08341877</v>
      </c>
      <c r="D220" s="163">
        <v>25909</v>
      </c>
      <c r="F220" s="159">
        <f t="shared" si="2"/>
        <v>0.16012132260120124</v>
      </c>
      <c r="G220" s="159">
        <f t="shared" si="3"/>
        <v>0.13954703363584953</v>
      </c>
    </row>
    <row r="221" spans="1:7" x14ac:dyDescent="0.3">
      <c r="A221" s="104" t="s">
        <v>720</v>
      </c>
      <c r="B221" s="104" t="s">
        <v>721</v>
      </c>
      <c r="C221" s="160">
        <v>2351.5363414000003</v>
      </c>
      <c r="D221" s="163">
        <v>25372</v>
      </c>
      <c r="F221" s="159">
        <f t="shared" si="2"/>
        <v>0.1860254896799507</v>
      </c>
      <c r="G221" s="159">
        <f t="shared" si="3"/>
        <v>0.13665472760078637</v>
      </c>
    </row>
    <row r="222" spans="1:7" x14ac:dyDescent="0.3">
      <c r="A222" s="104" t="s">
        <v>722</v>
      </c>
      <c r="B222" s="104" t="s">
        <v>723</v>
      </c>
      <c r="C222" s="160">
        <v>2102.5571108199997</v>
      </c>
      <c r="D222" s="163">
        <v>19871</v>
      </c>
      <c r="F222" s="159">
        <f t="shared" si="2"/>
        <v>0.1663292245305007</v>
      </c>
      <c r="G222" s="159">
        <f t="shared" si="3"/>
        <v>0.10702609538685266</v>
      </c>
    </row>
    <row r="223" spans="1:7" x14ac:dyDescent="0.3">
      <c r="A223" s="104" t="s">
        <v>724</v>
      </c>
      <c r="B223" s="104" t="s">
        <v>725</v>
      </c>
      <c r="C223" s="160">
        <v>1473.4625101199999</v>
      </c>
      <c r="D223" s="163">
        <v>12301</v>
      </c>
      <c r="F223" s="159">
        <f t="shared" si="2"/>
        <v>0.11656276798466758</v>
      </c>
      <c r="G223" s="159">
        <f t="shared" si="3"/>
        <v>6.6253736568550881E-2</v>
      </c>
    </row>
    <row r="224" spans="1:7" x14ac:dyDescent="0.3">
      <c r="A224" s="104" t="s">
        <v>726</v>
      </c>
      <c r="B224" s="104" t="s">
        <v>727</v>
      </c>
      <c r="C224" s="160">
        <v>663.90827687000001</v>
      </c>
      <c r="D224" s="163">
        <v>4864</v>
      </c>
      <c r="F224" s="159">
        <f t="shared" si="2"/>
        <v>5.2520499102210481E-2</v>
      </c>
      <c r="G224" s="159">
        <f t="shared" si="3"/>
        <v>2.6197721703067351E-2</v>
      </c>
    </row>
    <row r="225" spans="1:7" x14ac:dyDescent="0.3">
      <c r="A225" s="104" t="s">
        <v>728</v>
      </c>
      <c r="B225" s="104" t="s">
        <v>729</v>
      </c>
      <c r="C225" s="160">
        <v>220.11263223</v>
      </c>
      <c r="D225" s="163">
        <v>1708</v>
      </c>
      <c r="F225" s="159">
        <f t="shared" si="2"/>
        <v>1.7412684411651867E-2</v>
      </c>
      <c r="G225" s="159">
        <f t="shared" si="3"/>
        <v>9.1993644467185526E-3</v>
      </c>
    </row>
    <row r="226" spans="1:7" x14ac:dyDescent="0.3">
      <c r="A226" s="104" t="s">
        <v>730</v>
      </c>
      <c r="B226" s="104" t="s">
        <v>731</v>
      </c>
      <c r="C226" s="160">
        <v>387.20545126000002</v>
      </c>
      <c r="D226" s="163">
        <v>2919</v>
      </c>
      <c r="F226" s="159">
        <f t="shared" si="2"/>
        <v>3.0631073995864452E-2</v>
      </c>
      <c r="G226" s="159">
        <f t="shared" si="3"/>
        <v>1.5721864648695232E-2</v>
      </c>
    </row>
    <row r="227" spans="1:7" x14ac:dyDescent="0.3">
      <c r="A227" s="104" t="s">
        <v>732</v>
      </c>
      <c r="B227" s="134" t="s">
        <v>95</v>
      </c>
      <c r="C227" s="160">
        <f>SUM(C219:C226)</f>
        <v>12640.936171950001</v>
      </c>
      <c r="D227" s="163">
        <f>SUM(D219:D226)</f>
        <v>185665</v>
      </c>
      <c r="F227" s="138">
        <f>SUM(F219:F226)</f>
        <v>0.99999999999999989</v>
      </c>
      <c r="G227" s="138">
        <f>SUM(G219:G226)</f>
        <v>1</v>
      </c>
    </row>
    <row r="228" spans="1:7" outlineLevel="1" x14ac:dyDescent="0.3">
      <c r="A228" s="104" t="s">
        <v>733</v>
      </c>
      <c r="B228" s="121" t="s">
        <v>734</v>
      </c>
      <c r="C228" s="160"/>
      <c r="D228" s="163"/>
      <c r="F228" s="159"/>
      <c r="G228" s="159"/>
    </row>
    <row r="229" spans="1:7" outlineLevel="1" x14ac:dyDescent="0.3">
      <c r="A229" s="104" t="s">
        <v>735</v>
      </c>
      <c r="B229" s="121" t="s">
        <v>736</v>
      </c>
      <c r="C229" s="160"/>
      <c r="D229" s="163"/>
      <c r="F229" s="159"/>
      <c r="G229" s="159"/>
    </row>
    <row r="230" spans="1:7" outlineLevel="1" x14ac:dyDescent="0.3">
      <c r="A230" s="104" t="s">
        <v>737</v>
      </c>
      <c r="B230" s="121" t="s">
        <v>738</v>
      </c>
      <c r="C230" s="160"/>
      <c r="D230" s="163"/>
      <c r="F230" s="159"/>
      <c r="G230" s="159"/>
    </row>
    <row r="231" spans="1:7" outlineLevel="1" x14ac:dyDescent="0.3">
      <c r="A231" s="104" t="s">
        <v>739</v>
      </c>
      <c r="B231" s="121" t="s">
        <v>740</v>
      </c>
      <c r="C231" s="160"/>
      <c r="D231" s="163"/>
      <c r="F231" s="159"/>
      <c r="G231" s="159"/>
    </row>
    <row r="232" spans="1:7" outlineLevel="1" x14ac:dyDescent="0.3">
      <c r="A232" s="104" t="s">
        <v>741</v>
      </c>
      <c r="B232" s="121" t="s">
        <v>742</v>
      </c>
      <c r="C232" s="160"/>
      <c r="D232" s="163"/>
      <c r="F232" s="159"/>
      <c r="G232" s="159"/>
    </row>
    <row r="233" spans="1:7" outlineLevel="1" x14ac:dyDescent="0.3">
      <c r="A233" s="104" t="s">
        <v>743</v>
      </c>
      <c r="B233" s="121" t="s">
        <v>744</v>
      </c>
      <c r="C233" s="160"/>
      <c r="D233" s="163"/>
      <c r="F233" s="159"/>
      <c r="G233" s="159"/>
    </row>
    <row r="234" spans="1:7" outlineLevel="1" x14ac:dyDescent="0.3">
      <c r="A234" s="104" t="s">
        <v>745</v>
      </c>
      <c r="B234" s="121"/>
      <c r="F234" s="159"/>
      <c r="G234" s="159"/>
    </row>
    <row r="235" spans="1:7" outlineLevel="1" x14ac:dyDescent="0.3">
      <c r="A235" s="104" t="s">
        <v>746</v>
      </c>
      <c r="B235" s="121"/>
      <c r="F235" s="159"/>
      <c r="G235" s="159"/>
    </row>
    <row r="236" spans="1:7" outlineLevel="1" x14ac:dyDescent="0.3">
      <c r="A236" s="104" t="s">
        <v>747</v>
      </c>
      <c r="B236" s="121"/>
      <c r="F236" s="159"/>
      <c r="G236" s="159"/>
    </row>
    <row r="237" spans="1:7" ht="15" customHeight="1" x14ac:dyDescent="0.3">
      <c r="A237" s="115"/>
      <c r="B237" s="116" t="s">
        <v>748</v>
      </c>
      <c r="C237" s="115" t="s">
        <v>681</v>
      </c>
      <c r="D237" s="115" t="s">
        <v>682</v>
      </c>
      <c r="E237" s="122"/>
      <c r="F237" s="115" t="s">
        <v>510</v>
      </c>
      <c r="G237" s="115" t="s">
        <v>683</v>
      </c>
    </row>
    <row r="238" spans="1:7" x14ac:dyDescent="0.3">
      <c r="A238" s="104" t="s">
        <v>749</v>
      </c>
      <c r="B238" s="104" t="s">
        <v>714</v>
      </c>
      <c r="C238" s="138" t="s">
        <v>950</v>
      </c>
      <c r="F238" s="162"/>
      <c r="G238" s="162"/>
    </row>
    <row r="239" spans="1:7" x14ac:dyDescent="0.3">
      <c r="F239" s="162"/>
      <c r="G239" s="162"/>
    </row>
    <row r="240" spans="1:7" x14ac:dyDescent="0.3">
      <c r="B240" s="125" t="s">
        <v>715</v>
      </c>
      <c r="F240" s="162"/>
      <c r="G240" s="162"/>
    </row>
    <row r="241" spans="1:7" x14ac:dyDescent="0.3">
      <c r="A241" s="104" t="s">
        <v>750</v>
      </c>
      <c r="B241" s="104" t="s">
        <v>717</v>
      </c>
      <c r="C241" s="138" t="s">
        <v>950</v>
      </c>
      <c r="D241" s="138" t="s">
        <v>950</v>
      </c>
      <c r="F241" s="159" t="str">
        <f>IF($C$249=0,"",IF(C241="[Mark as ND1 if not relevant]","",C241/$C$249))</f>
        <v/>
      </c>
      <c r="G241" s="159" t="str">
        <f>IF($D$249=0,"",IF(D241="[Mark as ND1 if not relevant]","",D241/$D$249))</f>
        <v/>
      </c>
    </row>
    <row r="242" spans="1:7" x14ac:dyDescent="0.3">
      <c r="A242" s="104" t="s">
        <v>751</v>
      </c>
      <c r="B242" s="104" t="s">
        <v>719</v>
      </c>
      <c r="C242" s="138" t="s">
        <v>950</v>
      </c>
      <c r="D242" s="138" t="s">
        <v>950</v>
      </c>
      <c r="F242" s="159" t="str">
        <f t="shared" ref="F242:F248" si="4">IF($C$249=0,"",IF(C242="[Mark as ND1 if not relevant]","",C242/$C$249))</f>
        <v/>
      </c>
      <c r="G242" s="159" t="str">
        <f t="shared" ref="G242:G248" si="5">IF($D$249=0,"",IF(D242="[Mark as ND1 if not relevant]","",D242/$D$249))</f>
        <v/>
      </c>
    </row>
    <row r="243" spans="1:7" x14ac:dyDescent="0.3">
      <c r="A243" s="104" t="s">
        <v>752</v>
      </c>
      <c r="B243" s="104" t="s">
        <v>721</v>
      </c>
      <c r="C243" s="138" t="s">
        <v>950</v>
      </c>
      <c r="D243" s="138" t="s">
        <v>950</v>
      </c>
      <c r="F243" s="159" t="str">
        <f t="shared" si="4"/>
        <v/>
      </c>
      <c r="G243" s="159" t="str">
        <f t="shared" si="5"/>
        <v/>
      </c>
    </row>
    <row r="244" spans="1:7" x14ac:dyDescent="0.3">
      <c r="A244" s="104" t="s">
        <v>753</v>
      </c>
      <c r="B244" s="104" t="s">
        <v>723</v>
      </c>
      <c r="C244" s="138" t="s">
        <v>950</v>
      </c>
      <c r="D244" s="138" t="s">
        <v>950</v>
      </c>
      <c r="F244" s="159" t="str">
        <f t="shared" si="4"/>
        <v/>
      </c>
      <c r="G244" s="159" t="str">
        <f t="shared" si="5"/>
        <v/>
      </c>
    </row>
    <row r="245" spans="1:7" x14ac:dyDescent="0.3">
      <c r="A245" s="104" t="s">
        <v>754</v>
      </c>
      <c r="B245" s="104" t="s">
        <v>725</v>
      </c>
      <c r="C245" s="138" t="s">
        <v>950</v>
      </c>
      <c r="D245" s="138" t="s">
        <v>950</v>
      </c>
      <c r="F245" s="159" t="str">
        <f t="shared" si="4"/>
        <v/>
      </c>
      <c r="G245" s="159" t="str">
        <f t="shared" si="5"/>
        <v/>
      </c>
    </row>
    <row r="246" spans="1:7" x14ac:dyDescent="0.3">
      <c r="A246" s="104" t="s">
        <v>755</v>
      </c>
      <c r="B246" s="104" t="s">
        <v>727</v>
      </c>
      <c r="C246" s="138" t="s">
        <v>950</v>
      </c>
      <c r="D246" s="138" t="s">
        <v>950</v>
      </c>
      <c r="F246" s="159" t="str">
        <f t="shared" si="4"/>
        <v/>
      </c>
      <c r="G246" s="159" t="str">
        <f t="shared" si="5"/>
        <v/>
      </c>
    </row>
    <row r="247" spans="1:7" x14ac:dyDescent="0.3">
      <c r="A247" s="104" t="s">
        <v>756</v>
      </c>
      <c r="B247" s="104" t="s">
        <v>729</v>
      </c>
      <c r="C247" s="138" t="s">
        <v>950</v>
      </c>
      <c r="D247" s="138" t="s">
        <v>950</v>
      </c>
      <c r="F247" s="159" t="str">
        <f t="shared" si="4"/>
        <v/>
      </c>
      <c r="G247" s="159" t="str">
        <f t="shared" si="5"/>
        <v/>
      </c>
    </row>
    <row r="248" spans="1:7" x14ac:dyDescent="0.3">
      <c r="A248" s="104" t="s">
        <v>757</v>
      </c>
      <c r="B248" s="104" t="s">
        <v>731</v>
      </c>
      <c r="C248" s="138" t="s">
        <v>950</v>
      </c>
      <c r="D248" s="138" t="s">
        <v>950</v>
      </c>
      <c r="F248" s="159" t="str">
        <f t="shared" si="4"/>
        <v/>
      </c>
      <c r="G248" s="159" t="str">
        <f t="shared" si="5"/>
        <v/>
      </c>
    </row>
    <row r="249" spans="1:7" x14ac:dyDescent="0.3">
      <c r="A249" s="104" t="s">
        <v>758</v>
      </c>
      <c r="B249" s="134" t="s">
        <v>95</v>
      </c>
      <c r="C249" s="160">
        <f>SUM(C241:C248)</f>
        <v>0</v>
      </c>
      <c r="D249" s="163">
        <f>SUM(D241:D248)</f>
        <v>0</v>
      </c>
      <c r="F249" s="138">
        <f>SUM(F241:F248)</f>
        <v>0</v>
      </c>
      <c r="G249" s="138">
        <f>SUM(G241:G248)</f>
        <v>0</v>
      </c>
    </row>
    <row r="250" spans="1:7" outlineLevel="1" x14ac:dyDescent="0.3">
      <c r="A250" s="104" t="s">
        <v>759</v>
      </c>
      <c r="B250" s="121" t="s">
        <v>734</v>
      </c>
      <c r="C250" s="160"/>
      <c r="D250" s="163"/>
      <c r="F250" s="159" t="str">
        <f t="shared" ref="F250:F255" si="6">IF($C$249=0,"",IF(C250="[for completion]","",C250/$C$249))</f>
        <v/>
      </c>
      <c r="G250" s="159" t="str">
        <f t="shared" ref="G250:G255" si="7">IF($D$249=0,"",IF(D250="[for completion]","",D250/$D$249))</f>
        <v/>
      </c>
    </row>
    <row r="251" spans="1:7" outlineLevel="1" x14ac:dyDescent="0.3">
      <c r="A251" s="104" t="s">
        <v>760</v>
      </c>
      <c r="B251" s="121" t="s">
        <v>736</v>
      </c>
      <c r="C251" s="160"/>
      <c r="D251" s="163"/>
      <c r="F251" s="159" t="str">
        <f t="shared" si="6"/>
        <v/>
      </c>
      <c r="G251" s="159" t="str">
        <f t="shared" si="7"/>
        <v/>
      </c>
    </row>
    <row r="252" spans="1:7" outlineLevel="1" x14ac:dyDescent="0.3">
      <c r="A252" s="104" t="s">
        <v>761</v>
      </c>
      <c r="B252" s="121" t="s">
        <v>738</v>
      </c>
      <c r="C252" s="160"/>
      <c r="D252" s="163"/>
      <c r="F252" s="159" t="str">
        <f t="shared" si="6"/>
        <v/>
      </c>
      <c r="G252" s="159" t="str">
        <f t="shared" si="7"/>
        <v/>
      </c>
    </row>
    <row r="253" spans="1:7" outlineLevel="1" x14ac:dyDescent="0.3">
      <c r="A253" s="104" t="s">
        <v>762</v>
      </c>
      <c r="B253" s="121" t="s">
        <v>740</v>
      </c>
      <c r="C253" s="160"/>
      <c r="D253" s="163"/>
      <c r="F253" s="159" t="str">
        <f t="shared" si="6"/>
        <v/>
      </c>
      <c r="G253" s="159" t="str">
        <f t="shared" si="7"/>
        <v/>
      </c>
    </row>
    <row r="254" spans="1:7" outlineLevel="1" x14ac:dyDescent="0.3">
      <c r="A254" s="104" t="s">
        <v>763</v>
      </c>
      <c r="B254" s="121" t="s">
        <v>742</v>
      </c>
      <c r="C254" s="160"/>
      <c r="D254" s="163"/>
      <c r="F254" s="159" t="str">
        <f t="shared" si="6"/>
        <v/>
      </c>
      <c r="G254" s="159" t="str">
        <f t="shared" si="7"/>
        <v/>
      </c>
    </row>
    <row r="255" spans="1:7" outlineLevel="1" x14ac:dyDescent="0.3">
      <c r="A255" s="104" t="s">
        <v>764</v>
      </c>
      <c r="B255" s="121" t="s">
        <v>744</v>
      </c>
      <c r="C255" s="160"/>
      <c r="D255" s="163"/>
      <c r="F255" s="159" t="str">
        <f t="shared" si="6"/>
        <v/>
      </c>
      <c r="G255" s="159" t="str">
        <f t="shared" si="7"/>
        <v/>
      </c>
    </row>
    <row r="256" spans="1:7" outlineLevel="1" x14ac:dyDescent="0.3">
      <c r="A256" s="104" t="s">
        <v>765</v>
      </c>
      <c r="B256" s="121"/>
      <c r="F256" s="118"/>
      <c r="G256" s="118"/>
    </row>
    <row r="257" spans="1:14" outlineLevel="1" x14ac:dyDescent="0.3">
      <c r="A257" s="104" t="s">
        <v>766</v>
      </c>
      <c r="B257" s="121"/>
      <c r="F257" s="118"/>
      <c r="G257" s="118"/>
    </row>
    <row r="258" spans="1:14" outlineLevel="1" x14ac:dyDescent="0.3">
      <c r="A258" s="104" t="s">
        <v>767</v>
      </c>
      <c r="B258" s="121"/>
      <c r="F258" s="118"/>
      <c r="G258" s="118"/>
    </row>
    <row r="259" spans="1:14" ht="15" customHeight="1" x14ac:dyDescent="0.3">
      <c r="A259" s="115"/>
      <c r="B259" s="116" t="s">
        <v>768</v>
      </c>
      <c r="C259" s="115" t="s">
        <v>510</v>
      </c>
      <c r="D259" s="115"/>
      <c r="E259" s="122"/>
      <c r="F259" s="115"/>
      <c r="G259" s="115"/>
    </row>
    <row r="260" spans="1:14" x14ac:dyDescent="0.3">
      <c r="A260" s="104" t="s">
        <v>769</v>
      </c>
      <c r="B260" s="104" t="s">
        <v>770</v>
      </c>
      <c r="C260" s="138">
        <v>0.79459999999999997</v>
      </c>
      <c r="E260" s="120"/>
      <c r="F260" s="120"/>
      <c r="G260" s="120"/>
    </row>
    <row r="261" spans="1:14" x14ac:dyDescent="0.3">
      <c r="A261" s="104" t="s">
        <v>771</v>
      </c>
      <c r="B261" s="104" t="s">
        <v>772</v>
      </c>
      <c r="C261" s="138">
        <v>6.4299999999999996E-2</v>
      </c>
      <c r="E261" s="120"/>
      <c r="F261" s="120"/>
    </row>
    <row r="262" spans="1:14" x14ac:dyDescent="0.3">
      <c r="A262" s="104" t="s">
        <v>773</v>
      </c>
      <c r="B262" s="104" t="s">
        <v>774</v>
      </c>
      <c r="C262" s="138">
        <v>0</v>
      </c>
      <c r="E262" s="120"/>
      <c r="F262" s="120"/>
    </row>
    <row r="263" spans="1:14" x14ac:dyDescent="0.3">
      <c r="A263" s="104" t="s">
        <v>775</v>
      </c>
      <c r="B263" s="125" t="s">
        <v>1129</v>
      </c>
      <c r="C263" s="138">
        <v>0</v>
      </c>
      <c r="D263" s="131"/>
      <c r="E263" s="131"/>
      <c r="F263" s="132"/>
      <c r="G263" s="132"/>
      <c r="H263" s="99"/>
      <c r="I263" s="104"/>
      <c r="J263" s="104"/>
      <c r="K263" s="104"/>
      <c r="L263" s="99"/>
      <c r="M263" s="99"/>
      <c r="N263" s="99"/>
    </row>
    <row r="264" spans="1:14" x14ac:dyDescent="0.3">
      <c r="A264" s="104" t="s">
        <v>1137</v>
      </c>
      <c r="B264" s="104" t="s">
        <v>93</v>
      </c>
      <c r="C264" s="138">
        <v>0.1411</v>
      </c>
      <c r="E264" s="120"/>
      <c r="F264" s="120"/>
    </row>
    <row r="265" spans="1:14" outlineLevel="1" x14ac:dyDescent="0.3">
      <c r="A265" s="104" t="s">
        <v>776</v>
      </c>
      <c r="B265" s="121" t="s">
        <v>777</v>
      </c>
      <c r="C265" s="138"/>
      <c r="E265" s="120"/>
      <c r="F265" s="120"/>
    </row>
    <row r="266" spans="1:14" outlineLevel="1" x14ac:dyDescent="0.3">
      <c r="A266" s="104" t="s">
        <v>778</v>
      </c>
      <c r="B266" s="121" t="s">
        <v>779</v>
      </c>
      <c r="C266" s="167"/>
      <c r="E266" s="120"/>
      <c r="F266" s="120"/>
    </row>
    <row r="267" spans="1:14" outlineLevel="1" x14ac:dyDescent="0.3">
      <c r="A267" s="104" t="s">
        <v>780</v>
      </c>
      <c r="B267" s="121" t="s">
        <v>781</v>
      </c>
      <c r="C267" s="138"/>
      <c r="E267" s="120"/>
      <c r="F267" s="120"/>
    </row>
    <row r="268" spans="1:14" outlineLevel="1" x14ac:dyDescent="0.3">
      <c r="A268" s="104" t="s">
        <v>782</v>
      </c>
      <c r="B268" s="121" t="s">
        <v>783</v>
      </c>
      <c r="C268" s="138"/>
      <c r="E268" s="120"/>
      <c r="F268" s="120"/>
    </row>
    <row r="269" spans="1:14" outlineLevel="1" x14ac:dyDescent="0.3">
      <c r="A269" s="104" t="s">
        <v>784</v>
      </c>
      <c r="B269" s="121" t="s">
        <v>785</v>
      </c>
      <c r="C269" s="138"/>
      <c r="E269" s="120"/>
      <c r="F269" s="120"/>
    </row>
    <row r="270" spans="1:14" outlineLevel="1" x14ac:dyDescent="0.3">
      <c r="A270" s="104" t="s">
        <v>786</v>
      </c>
      <c r="B270" s="121" t="s">
        <v>97</v>
      </c>
      <c r="C270" s="138"/>
      <c r="E270" s="120"/>
      <c r="F270" s="120"/>
    </row>
    <row r="271" spans="1:14" outlineLevel="1" x14ac:dyDescent="0.3">
      <c r="A271" s="104" t="s">
        <v>787</v>
      </c>
      <c r="B271" s="121" t="s">
        <v>97</v>
      </c>
      <c r="C271" s="138"/>
      <c r="E271" s="120"/>
      <c r="F271" s="120"/>
    </row>
    <row r="272" spans="1:14" outlineLevel="1" x14ac:dyDescent="0.3">
      <c r="A272" s="104" t="s">
        <v>788</v>
      </c>
      <c r="B272" s="121" t="s">
        <v>97</v>
      </c>
      <c r="C272" s="138"/>
      <c r="E272" s="120"/>
      <c r="F272" s="120"/>
    </row>
    <row r="273" spans="1:7" outlineLevel="1" x14ac:dyDescent="0.3">
      <c r="A273" s="104" t="s">
        <v>789</v>
      </c>
      <c r="B273" s="121" t="s">
        <v>97</v>
      </c>
      <c r="C273" s="138"/>
      <c r="E273" s="120"/>
      <c r="F273" s="120"/>
    </row>
    <row r="274" spans="1:7" outlineLevel="1" x14ac:dyDescent="0.3">
      <c r="A274" s="104" t="s">
        <v>790</v>
      </c>
      <c r="B274" s="121" t="s">
        <v>97</v>
      </c>
      <c r="C274" s="138"/>
      <c r="E274" s="120"/>
      <c r="F274" s="120"/>
    </row>
    <row r="275" spans="1:7" outlineLevel="1" x14ac:dyDescent="0.3">
      <c r="A275" s="104" t="s">
        <v>791</v>
      </c>
      <c r="B275" s="121" t="s">
        <v>97</v>
      </c>
      <c r="C275" s="138"/>
      <c r="E275" s="120"/>
      <c r="F275" s="120"/>
    </row>
    <row r="276" spans="1:7" ht="15" customHeight="1" x14ac:dyDescent="0.3">
      <c r="A276" s="115"/>
      <c r="B276" s="116" t="s">
        <v>792</v>
      </c>
      <c r="C276" s="115" t="s">
        <v>510</v>
      </c>
      <c r="D276" s="115"/>
      <c r="E276" s="122"/>
      <c r="F276" s="115"/>
      <c r="G276" s="117"/>
    </row>
    <row r="277" spans="1:7" x14ac:dyDescent="0.3">
      <c r="A277" s="104" t="s">
        <v>7</v>
      </c>
      <c r="B277" s="104" t="s">
        <v>1130</v>
      </c>
      <c r="C277" s="138">
        <v>0.9577</v>
      </c>
      <c r="E277" s="99"/>
      <c r="F277" s="99"/>
    </row>
    <row r="278" spans="1:7" x14ac:dyDescent="0.3">
      <c r="A278" s="104" t="s">
        <v>793</v>
      </c>
      <c r="B278" s="104" t="s">
        <v>794</v>
      </c>
      <c r="C278" s="138">
        <v>4.2300000000000004E-2</v>
      </c>
      <c r="E278" s="99"/>
      <c r="F278" s="99"/>
    </row>
    <row r="279" spans="1:7" x14ac:dyDescent="0.3">
      <c r="A279" s="104" t="s">
        <v>795</v>
      </c>
      <c r="B279" s="104" t="s">
        <v>93</v>
      </c>
      <c r="C279" s="138">
        <v>0</v>
      </c>
      <c r="E279" s="99"/>
      <c r="F279" s="99"/>
    </row>
    <row r="280" spans="1:7" outlineLevel="1" x14ac:dyDescent="0.3">
      <c r="A280" s="104" t="s">
        <v>796</v>
      </c>
      <c r="C280" s="138"/>
      <c r="E280" s="99"/>
      <c r="F280" s="99"/>
    </row>
    <row r="281" spans="1:7" outlineLevel="1" x14ac:dyDescent="0.3">
      <c r="A281" s="104" t="s">
        <v>797</v>
      </c>
      <c r="C281" s="138"/>
      <c r="E281" s="99"/>
      <c r="F281" s="99"/>
    </row>
    <row r="282" spans="1:7" outlineLevel="1" x14ac:dyDescent="0.3">
      <c r="A282" s="104" t="s">
        <v>798</v>
      </c>
      <c r="C282" s="138"/>
      <c r="E282" s="99"/>
      <c r="F282" s="99"/>
    </row>
    <row r="283" spans="1:7" outlineLevel="1" x14ac:dyDescent="0.3">
      <c r="A283" s="104" t="s">
        <v>799</v>
      </c>
      <c r="C283" s="138"/>
      <c r="E283" s="99"/>
      <c r="F283" s="99"/>
    </row>
    <row r="284" spans="1:7" outlineLevel="1" x14ac:dyDescent="0.3">
      <c r="A284" s="104" t="s">
        <v>800</v>
      </c>
      <c r="C284" s="138"/>
      <c r="E284" s="99"/>
      <c r="F284" s="99"/>
    </row>
    <row r="285" spans="1:7" outlineLevel="1" x14ac:dyDescent="0.3">
      <c r="A285" s="104" t="s">
        <v>801</v>
      </c>
      <c r="C285" s="138"/>
      <c r="E285" s="99"/>
      <c r="F285" s="99"/>
    </row>
    <row r="286" spans="1:7" ht="18" x14ac:dyDescent="0.3">
      <c r="A286" s="128"/>
      <c r="B286" s="129" t="s">
        <v>802</v>
      </c>
      <c r="C286" s="128"/>
      <c r="D286" s="128"/>
      <c r="E286" s="128"/>
      <c r="F286" s="130"/>
      <c r="G286" s="130"/>
    </row>
    <row r="287" spans="1:7" ht="15" customHeight="1" x14ac:dyDescent="0.3">
      <c r="A287" s="115"/>
      <c r="B287" s="116" t="s">
        <v>803</v>
      </c>
      <c r="C287" s="115" t="s">
        <v>681</v>
      </c>
      <c r="D287" s="115" t="s">
        <v>682</v>
      </c>
      <c r="E287" s="115"/>
      <c r="F287" s="115" t="s">
        <v>511</v>
      </c>
      <c r="G287" s="115" t="s">
        <v>683</v>
      </c>
    </row>
    <row r="288" spans="1:7" x14ac:dyDescent="0.3">
      <c r="A288" s="104" t="s">
        <v>804</v>
      </c>
      <c r="B288" s="104" t="s">
        <v>685</v>
      </c>
      <c r="C288" s="160">
        <v>262.12070256973294</v>
      </c>
      <c r="D288" s="163">
        <v>11795</v>
      </c>
      <c r="E288" s="131"/>
      <c r="F288" s="132"/>
      <c r="G288" s="132"/>
    </row>
    <row r="289" spans="1:7" x14ac:dyDescent="0.3">
      <c r="A289" s="131"/>
      <c r="D289" s="131"/>
      <c r="E289" s="131"/>
      <c r="F289" s="132"/>
      <c r="G289" s="132"/>
    </row>
    <row r="290" spans="1:7" x14ac:dyDescent="0.3">
      <c r="B290" s="104" t="s">
        <v>686</v>
      </c>
      <c r="D290" s="131"/>
      <c r="E290" s="131"/>
      <c r="F290" s="132"/>
      <c r="G290" s="132"/>
    </row>
    <row r="291" spans="1:7" x14ac:dyDescent="0.3">
      <c r="A291" s="104" t="s">
        <v>805</v>
      </c>
      <c r="B291" s="125" t="s">
        <v>1325</v>
      </c>
      <c r="C291" s="160">
        <v>321.90194591000005</v>
      </c>
      <c r="D291" s="163">
        <v>7501</v>
      </c>
      <c r="E291" s="131"/>
      <c r="F291" s="159">
        <f t="shared" ref="F291:F314" si="8">IF($C$315=0,"",IF(C291="[for completion]","",C291/$C$315))</f>
        <v>0.104117644296531</v>
      </c>
      <c r="G291" s="159">
        <f t="shared" ref="G291:G314" si="9">IF($D$315=0,"",IF(D291="[for completion]","",D291/$D$315))</f>
        <v>0.63594743535396359</v>
      </c>
    </row>
    <row r="292" spans="1:7" x14ac:dyDescent="0.3">
      <c r="A292" s="104" t="s">
        <v>806</v>
      </c>
      <c r="B292" s="125" t="s">
        <v>1326</v>
      </c>
      <c r="C292" s="160">
        <v>305.89952516000005</v>
      </c>
      <c r="D292" s="163">
        <v>2173</v>
      </c>
      <c r="E292" s="131"/>
      <c r="F292" s="159">
        <f t="shared" si="8"/>
        <v>9.8941737866944657E-2</v>
      </c>
      <c r="G292" s="159">
        <f t="shared" si="9"/>
        <v>0.18423060618906317</v>
      </c>
    </row>
    <row r="293" spans="1:7" x14ac:dyDescent="0.3">
      <c r="A293" s="104" t="s">
        <v>807</v>
      </c>
      <c r="B293" s="125" t="s">
        <v>1327</v>
      </c>
      <c r="C293" s="160">
        <v>170.35927143999999</v>
      </c>
      <c r="D293" s="163">
        <v>696</v>
      </c>
      <c r="E293" s="131"/>
      <c r="F293" s="159">
        <f t="shared" si="8"/>
        <v>5.5101891280164114E-2</v>
      </c>
      <c r="G293" s="159">
        <f t="shared" si="9"/>
        <v>5.9008054260279781E-2</v>
      </c>
    </row>
    <row r="294" spans="1:7" x14ac:dyDescent="0.3">
      <c r="A294" s="104" t="s">
        <v>808</v>
      </c>
      <c r="B294" s="125" t="s">
        <v>1328</v>
      </c>
      <c r="C294" s="160">
        <v>218.96866294</v>
      </c>
      <c r="D294" s="163">
        <v>570</v>
      </c>
      <c r="E294" s="131"/>
      <c r="F294" s="159">
        <f t="shared" si="8"/>
        <v>7.0824366394007757E-2</v>
      </c>
      <c r="G294" s="159">
        <f t="shared" si="9"/>
        <v>4.8325561678677409E-2</v>
      </c>
    </row>
    <row r="295" spans="1:7" x14ac:dyDescent="0.3">
      <c r="A295" s="104" t="s">
        <v>809</v>
      </c>
      <c r="B295" s="125" t="s">
        <v>1329</v>
      </c>
      <c r="C295" s="160">
        <v>295.37651256999999</v>
      </c>
      <c r="D295" s="163">
        <v>419</v>
      </c>
      <c r="E295" s="131"/>
      <c r="F295" s="159">
        <f t="shared" si="8"/>
        <v>9.5538119791023265E-2</v>
      </c>
      <c r="G295" s="159">
        <f t="shared" si="9"/>
        <v>3.5523526918185673E-2</v>
      </c>
    </row>
    <row r="296" spans="1:7" x14ac:dyDescent="0.3">
      <c r="A296" s="104" t="s">
        <v>810</v>
      </c>
      <c r="B296" s="125" t="s">
        <v>1330</v>
      </c>
      <c r="C296" s="160">
        <f t="shared" ref="C296" si="10">IF(ISNA(VLOOKUP(A296,Tabla_DatosExternos,4,FALSE))=TRUE,0,VLOOKUP(A296,Tabla_DatosExternos,4,FALSE))/1000000</f>
        <v>1779.20776879</v>
      </c>
      <c r="D296" s="163">
        <f t="shared" ref="D296" si="11">IF(ISNA(VLOOKUP(A296,Tabla_DatosExternos,5,FALSE))=TRUE,0,VLOOKUP(A296,Tabla_DatosExternos,5,FALSE))</f>
        <v>436</v>
      </c>
      <c r="E296" s="131"/>
      <c r="F296" s="159">
        <f t="shared" si="8"/>
        <v>0.57547624037132916</v>
      </c>
      <c r="G296" s="159">
        <f t="shared" si="9"/>
        <v>3.6964815599830433E-2</v>
      </c>
    </row>
    <row r="297" spans="1:7" x14ac:dyDescent="0.3">
      <c r="A297" s="104" t="s">
        <v>811</v>
      </c>
      <c r="B297" s="125"/>
      <c r="C297" s="160"/>
      <c r="D297" s="163"/>
      <c r="E297" s="131"/>
      <c r="F297" s="159">
        <f t="shared" si="8"/>
        <v>0</v>
      </c>
      <c r="G297" s="159">
        <f t="shared" si="9"/>
        <v>0</v>
      </c>
    </row>
    <row r="298" spans="1:7" x14ac:dyDescent="0.3">
      <c r="A298" s="104" t="s">
        <v>812</v>
      </c>
      <c r="B298" s="125"/>
      <c r="C298" s="160"/>
      <c r="D298" s="163"/>
      <c r="E298" s="131"/>
      <c r="F298" s="159">
        <f t="shared" si="8"/>
        <v>0</v>
      </c>
      <c r="G298" s="159">
        <f t="shared" si="9"/>
        <v>0</v>
      </c>
    </row>
    <row r="299" spans="1:7" x14ac:dyDescent="0.3">
      <c r="A299" s="104" t="s">
        <v>813</v>
      </c>
      <c r="B299" s="125"/>
      <c r="C299" s="160"/>
      <c r="D299" s="163"/>
      <c r="E299" s="131"/>
      <c r="F299" s="159">
        <f t="shared" si="8"/>
        <v>0</v>
      </c>
      <c r="G299" s="159">
        <f t="shared" si="9"/>
        <v>0</v>
      </c>
    </row>
    <row r="300" spans="1:7" x14ac:dyDescent="0.3">
      <c r="A300" s="104" t="s">
        <v>814</v>
      </c>
      <c r="B300" s="125"/>
      <c r="C300" s="160"/>
      <c r="D300" s="163"/>
      <c r="E300" s="125"/>
      <c r="F300" s="159">
        <f t="shared" si="8"/>
        <v>0</v>
      </c>
      <c r="G300" s="159">
        <f t="shared" si="9"/>
        <v>0</v>
      </c>
    </row>
    <row r="301" spans="1:7" x14ac:dyDescent="0.3">
      <c r="A301" s="104" t="s">
        <v>815</v>
      </c>
      <c r="B301" s="125"/>
      <c r="C301" s="160"/>
      <c r="D301" s="163"/>
      <c r="E301" s="125"/>
      <c r="F301" s="159">
        <f t="shared" si="8"/>
        <v>0</v>
      </c>
      <c r="G301" s="159">
        <f t="shared" si="9"/>
        <v>0</v>
      </c>
    </row>
    <row r="302" spans="1:7" x14ac:dyDescent="0.3">
      <c r="A302" s="104" t="s">
        <v>816</v>
      </c>
      <c r="B302" s="125"/>
      <c r="C302" s="160"/>
      <c r="D302" s="163"/>
      <c r="E302" s="125"/>
      <c r="F302" s="159">
        <f t="shared" si="8"/>
        <v>0</v>
      </c>
      <c r="G302" s="159">
        <f t="shared" si="9"/>
        <v>0</v>
      </c>
    </row>
    <row r="303" spans="1:7" x14ac:dyDescent="0.3">
      <c r="A303" s="104" t="s">
        <v>817</v>
      </c>
      <c r="B303" s="125"/>
      <c r="C303" s="160"/>
      <c r="D303" s="163"/>
      <c r="E303" s="125"/>
      <c r="F303" s="159">
        <f t="shared" si="8"/>
        <v>0</v>
      </c>
      <c r="G303" s="159">
        <f t="shared" si="9"/>
        <v>0</v>
      </c>
    </row>
    <row r="304" spans="1:7" x14ac:dyDescent="0.3">
      <c r="A304" s="104" t="s">
        <v>818</v>
      </c>
      <c r="B304" s="125"/>
      <c r="C304" s="160"/>
      <c r="D304" s="163"/>
      <c r="E304" s="125"/>
      <c r="F304" s="159">
        <f t="shared" si="8"/>
        <v>0</v>
      </c>
      <c r="G304" s="159">
        <f t="shared" si="9"/>
        <v>0</v>
      </c>
    </row>
    <row r="305" spans="1:7" x14ac:dyDescent="0.3">
      <c r="A305" s="104" t="s">
        <v>819</v>
      </c>
      <c r="B305" s="125"/>
      <c r="C305" s="160"/>
      <c r="D305" s="163"/>
      <c r="E305" s="125"/>
      <c r="F305" s="159">
        <f t="shared" si="8"/>
        <v>0</v>
      </c>
      <c r="G305" s="159">
        <f t="shared" si="9"/>
        <v>0</v>
      </c>
    </row>
    <row r="306" spans="1:7" x14ac:dyDescent="0.3">
      <c r="A306" s="104" t="s">
        <v>820</v>
      </c>
      <c r="B306" s="125"/>
      <c r="C306" s="160"/>
      <c r="D306" s="163"/>
      <c r="F306" s="159">
        <f t="shared" si="8"/>
        <v>0</v>
      </c>
      <c r="G306" s="159">
        <f t="shared" si="9"/>
        <v>0</v>
      </c>
    </row>
    <row r="307" spans="1:7" x14ac:dyDescent="0.3">
      <c r="A307" s="104" t="s">
        <v>821</v>
      </c>
      <c r="B307" s="125"/>
      <c r="C307" s="160"/>
      <c r="D307" s="163"/>
      <c r="E307" s="120"/>
      <c r="F307" s="159">
        <f t="shared" si="8"/>
        <v>0</v>
      </c>
      <c r="G307" s="159">
        <f t="shared" si="9"/>
        <v>0</v>
      </c>
    </row>
    <row r="308" spans="1:7" x14ac:dyDescent="0.3">
      <c r="A308" s="104" t="s">
        <v>822</v>
      </c>
      <c r="B308" s="125"/>
      <c r="C308" s="160"/>
      <c r="D308" s="163"/>
      <c r="E308" s="120"/>
      <c r="F308" s="159">
        <f t="shared" si="8"/>
        <v>0</v>
      </c>
      <c r="G308" s="159">
        <f t="shared" si="9"/>
        <v>0</v>
      </c>
    </row>
    <row r="309" spans="1:7" x14ac:dyDescent="0.3">
      <c r="A309" s="104" t="s">
        <v>823</v>
      </c>
      <c r="B309" s="125"/>
      <c r="C309" s="160"/>
      <c r="D309" s="163"/>
      <c r="E309" s="120"/>
      <c r="F309" s="159">
        <f t="shared" si="8"/>
        <v>0</v>
      </c>
      <c r="G309" s="159">
        <f t="shared" si="9"/>
        <v>0</v>
      </c>
    </row>
    <row r="310" spans="1:7" x14ac:dyDescent="0.3">
      <c r="A310" s="104" t="s">
        <v>824</v>
      </c>
      <c r="B310" s="125"/>
      <c r="C310" s="160"/>
      <c r="D310" s="163"/>
      <c r="E310" s="120"/>
      <c r="F310" s="159">
        <f t="shared" si="8"/>
        <v>0</v>
      </c>
      <c r="G310" s="159">
        <f t="shared" si="9"/>
        <v>0</v>
      </c>
    </row>
    <row r="311" spans="1:7" x14ac:dyDescent="0.3">
      <c r="A311" s="104" t="s">
        <v>825</v>
      </c>
      <c r="B311" s="125"/>
      <c r="C311" s="160"/>
      <c r="D311" s="163"/>
      <c r="E311" s="120"/>
      <c r="F311" s="159">
        <f t="shared" si="8"/>
        <v>0</v>
      </c>
      <c r="G311" s="159">
        <f t="shared" si="9"/>
        <v>0</v>
      </c>
    </row>
    <row r="312" spans="1:7" x14ac:dyDescent="0.3">
      <c r="A312" s="104" t="s">
        <v>826</v>
      </c>
      <c r="B312" s="125"/>
      <c r="C312" s="160"/>
      <c r="D312" s="163"/>
      <c r="E312" s="120"/>
      <c r="F312" s="159">
        <f t="shared" si="8"/>
        <v>0</v>
      </c>
      <c r="G312" s="159">
        <f t="shared" si="9"/>
        <v>0</v>
      </c>
    </row>
    <row r="313" spans="1:7" x14ac:dyDescent="0.3">
      <c r="A313" s="104" t="s">
        <v>827</v>
      </c>
      <c r="B313" s="125"/>
      <c r="C313" s="160"/>
      <c r="D313" s="163"/>
      <c r="E313" s="120"/>
      <c r="F313" s="159">
        <f t="shared" si="8"/>
        <v>0</v>
      </c>
      <c r="G313" s="159">
        <f t="shared" si="9"/>
        <v>0</v>
      </c>
    </row>
    <row r="314" spans="1:7" x14ac:dyDescent="0.3">
      <c r="A314" s="104" t="s">
        <v>828</v>
      </c>
      <c r="B314" s="125"/>
      <c r="C314" s="160"/>
      <c r="D314" s="163"/>
      <c r="E314" s="120"/>
      <c r="F314" s="159">
        <f t="shared" si="8"/>
        <v>0</v>
      </c>
      <c r="G314" s="159">
        <f t="shared" si="9"/>
        <v>0</v>
      </c>
    </row>
    <row r="315" spans="1:7" x14ac:dyDescent="0.3">
      <c r="A315" s="104" t="s">
        <v>829</v>
      </c>
      <c r="B315" s="134" t="s">
        <v>95</v>
      </c>
      <c r="C315" s="166">
        <f>SUM(C291:C314)</f>
        <v>3091.7136868100001</v>
      </c>
      <c r="D315" s="164">
        <f>SUM(D291:D314)</f>
        <v>11795</v>
      </c>
      <c r="E315" s="120"/>
      <c r="F315" s="165">
        <f>SUM(F291:F314)</f>
        <v>1</v>
      </c>
      <c r="G315" s="165">
        <f>SUM(G291:G314)</f>
        <v>1</v>
      </c>
    </row>
    <row r="316" spans="1:7" ht="15" customHeight="1" x14ac:dyDescent="0.3">
      <c r="A316" s="115"/>
      <c r="B316" s="116" t="s">
        <v>830</v>
      </c>
      <c r="C316" s="115" t="s">
        <v>681</v>
      </c>
      <c r="D316" s="115" t="s">
        <v>682</v>
      </c>
      <c r="E316" s="115"/>
      <c r="F316" s="115" t="s">
        <v>511</v>
      </c>
      <c r="G316" s="115" t="s">
        <v>683</v>
      </c>
    </row>
    <row r="317" spans="1:7" x14ac:dyDescent="0.3">
      <c r="A317" s="104" t="s">
        <v>831</v>
      </c>
      <c r="B317" s="104" t="s">
        <v>714</v>
      </c>
      <c r="C317" s="138">
        <v>0.535887</v>
      </c>
      <c r="G317" s="104"/>
    </row>
    <row r="318" spans="1:7" x14ac:dyDescent="0.3">
      <c r="G318" s="104"/>
    </row>
    <row r="319" spans="1:7" x14ac:dyDescent="0.3">
      <c r="B319" s="125" t="s">
        <v>715</v>
      </c>
      <c r="G319" s="104"/>
    </row>
    <row r="320" spans="1:7" x14ac:dyDescent="0.3">
      <c r="A320" s="104" t="s">
        <v>832</v>
      </c>
      <c r="B320" s="104" t="s">
        <v>717</v>
      </c>
      <c r="C320" s="160">
        <v>919.29991066000002</v>
      </c>
      <c r="D320" s="163">
        <v>6529</v>
      </c>
      <c r="F320" s="159">
        <f>IF($C$328=0,"",IF(C320="[for completion]","",C320/$C$328))</f>
        <v>0.29734315780337495</v>
      </c>
      <c r="G320" s="159">
        <f>IF($D$328=0,"",IF(D320="[for completion]","",D320/$D$328))</f>
        <v>0.55353963543874518</v>
      </c>
    </row>
    <row r="321" spans="1:7" x14ac:dyDescent="0.3">
      <c r="A321" s="104" t="s">
        <v>833</v>
      </c>
      <c r="B321" s="104" t="s">
        <v>719</v>
      </c>
      <c r="C321" s="160">
        <v>577.10162898999999</v>
      </c>
      <c r="D321" s="163">
        <v>1776</v>
      </c>
      <c r="F321" s="159">
        <f t="shared" ref="F321:F327" si="12">IF($C$328=0,"",IF(C321="[for completion]","",C321/$C$328))</f>
        <v>0.18666076081108526</v>
      </c>
      <c r="G321" s="159">
        <f t="shared" ref="G321:G327" si="13">IF($D$328=0,"",IF(D321="[for completion]","",D321/$D$328))</f>
        <v>0.15057227638830012</v>
      </c>
    </row>
    <row r="322" spans="1:7" x14ac:dyDescent="0.3">
      <c r="A322" s="104" t="s">
        <v>834</v>
      </c>
      <c r="B322" s="104" t="s">
        <v>721</v>
      </c>
      <c r="C322" s="160">
        <v>534.17305623000004</v>
      </c>
      <c r="D322" s="163">
        <v>1290</v>
      </c>
      <c r="F322" s="159">
        <f t="shared" si="12"/>
        <v>0.1727757193393786</v>
      </c>
      <c r="G322" s="159">
        <f t="shared" si="13"/>
        <v>0.10936837643069097</v>
      </c>
    </row>
    <row r="323" spans="1:7" x14ac:dyDescent="0.3">
      <c r="A323" s="104" t="s">
        <v>835</v>
      </c>
      <c r="B323" s="104" t="s">
        <v>723</v>
      </c>
      <c r="C323" s="160">
        <v>480.97943299000002</v>
      </c>
      <c r="D323" s="163">
        <v>856</v>
      </c>
      <c r="F323" s="159">
        <f t="shared" si="12"/>
        <v>0.15557049640203582</v>
      </c>
      <c r="G323" s="159">
        <f t="shared" si="13"/>
        <v>7.2573124205171688E-2</v>
      </c>
    </row>
    <row r="324" spans="1:7" x14ac:dyDescent="0.3">
      <c r="A324" s="104" t="s">
        <v>836</v>
      </c>
      <c r="B324" s="104" t="s">
        <v>725</v>
      </c>
      <c r="C324" s="160">
        <v>258.33311330000004</v>
      </c>
      <c r="D324" s="163">
        <v>685</v>
      </c>
      <c r="F324" s="159">
        <f t="shared" si="12"/>
        <v>8.3556609527625961E-2</v>
      </c>
      <c r="G324" s="159">
        <f t="shared" si="13"/>
        <v>5.8075455701568461E-2</v>
      </c>
    </row>
    <row r="325" spans="1:7" x14ac:dyDescent="0.3">
      <c r="A325" s="104" t="s">
        <v>837</v>
      </c>
      <c r="B325" s="104" t="s">
        <v>727</v>
      </c>
      <c r="C325" s="160">
        <v>113.36795654000001</v>
      </c>
      <c r="D325" s="163">
        <v>249</v>
      </c>
      <c r="F325" s="159">
        <f t="shared" si="12"/>
        <v>3.6668323145074913E-2</v>
      </c>
      <c r="G325" s="159">
        <f t="shared" si="13"/>
        <v>2.1110640101738024E-2</v>
      </c>
    </row>
    <row r="326" spans="1:7" x14ac:dyDescent="0.3">
      <c r="A326" s="104" t="s">
        <v>838</v>
      </c>
      <c r="B326" s="104" t="s">
        <v>729</v>
      </c>
      <c r="C326" s="160">
        <v>56.557069290000001</v>
      </c>
      <c r="D326" s="163">
        <v>140</v>
      </c>
      <c r="F326" s="159">
        <f t="shared" si="12"/>
        <v>1.829311347013993E-2</v>
      </c>
      <c r="G326" s="159">
        <f t="shared" si="13"/>
        <v>1.1869436201780416E-2</v>
      </c>
    </row>
    <row r="327" spans="1:7" x14ac:dyDescent="0.3">
      <c r="A327" s="104" t="s">
        <v>839</v>
      </c>
      <c r="B327" s="104" t="s">
        <v>731</v>
      </c>
      <c r="C327" s="160">
        <v>151.90151881</v>
      </c>
      <c r="D327" s="163">
        <v>270</v>
      </c>
      <c r="F327" s="159">
        <f t="shared" si="12"/>
        <v>4.9131819501284577E-2</v>
      </c>
      <c r="G327" s="159">
        <f t="shared" si="13"/>
        <v>2.2891055532005086E-2</v>
      </c>
    </row>
    <row r="328" spans="1:7" x14ac:dyDescent="0.3">
      <c r="A328" s="104" t="s">
        <v>840</v>
      </c>
      <c r="B328" s="134" t="s">
        <v>95</v>
      </c>
      <c r="C328" s="160">
        <f>SUM(C320:C327)</f>
        <v>3091.7136868100001</v>
      </c>
      <c r="D328" s="163">
        <f>SUM(D320:D327)</f>
        <v>11795</v>
      </c>
      <c r="F328" s="138">
        <f>SUM(F320:F327)</f>
        <v>1.0000000000000002</v>
      </c>
      <c r="G328" s="138">
        <f>SUM(G320:G327)</f>
        <v>1</v>
      </c>
    </row>
    <row r="329" spans="1:7" outlineLevel="1" x14ac:dyDescent="0.3">
      <c r="A329" s="104" t="s">
        <v>841</v>
      </c>
      <c r="B329" s="121" t="s">
        <v>734</v>
      </c>
      <c r="C329" s="160"/>
      <c r="D329" s="163"/>
      <c r="F329" s="159"/>
      <c r="G329" s="159"/>
    </row>
    <row r="330" spans="1:7" outlineLevel="1" x14ac:dyDescent="0.3">
      <c r="A330" s="104" t="s">
        <v>842</v>
      </c>
      <c r="B330" s="121" t="s">
        <v>736</v>
      </c>
      <c r="C330" s="160"/>
      <c r="D330" s="163"/>
      <c r="F330" s="159"/>
      <c r="G330" s="159"/>
    </row>
    <row r="331" spans="1:7" outlineLevel="1" x14ac:dyDescent="0.3">
      <c r="A331" s="104" t="s">
        <v>843</v>
      </c>
      <c r="B331" s="121" t="s">
        <v>738</v>
      </c>
      <c r="C331" s="160"/>
      <c r="D331" s="163"/>
      <c r="F331" s="159"/>
      <c r="G331" s="159"/>
    </row>
    <row r="332" spans="1:7" outlineLevel="1" x14ac:dyDescent="0.3">
      <c r="A332" s="104" t="s">
        <v>844</v>
      </c>
      <c r="B332" s="121" t="s">
        <v>740</v>
      </c>
      <c r="C332" s="160"/>
      <c r="D332" s="163"/>
      <c r="F332" s="159"/>
      <c r="G332" s="159"/>
    </row>
    <row r="333" spans="1:7" outlineLevel="1" x14ac:dyDescent="0.3">
      <c r="A333" s="104" t="s">
        <v>845</v>
      </c>
      <c r="B333" s="121" t="s">
        <v>742</v>
      </c>
      <c r="C333" s="160"/>
      <c r="D333" s="163"/>
      <c r="F333" s="159"/>
      <c r="G333" s="159"/>
    </row>
    <row r="334" spans="1:7" outlineLevel="1" x14ac:dyDescent="0.3">
      <c r="A334" s="104" t="s">
        <v>846</v>
      </c>
      <c r="B334" s="121" t="s">
        <v>744</v>
      </c>
      <c r="C334" s="160"/>
      <c r="D334" s="163"/>
      <c r="F334" s="159"/>
      <c r="G334" s="159"/>
    </row>
    <row r="335" spans="1:7" outlineLevel="1" x14ac:dyDescent="0.3">
      <c r="A335" s="104" t="s">
        <v>847</v>
      </c>
      <c r="B335" s="121"/>
      <c r="F335" s="118"/>
      <c r="G335" s="118"/>
    </row>
    <row r="336" spans="1:7" outlineLevel="1" x14ac:dyDescent="0.3">
      <c r="A336" s="104" t="s">
        <v>848</v>
      </c>
      <c r="B336" s="121"/>
      <c r="F336" s="118"/>
      <c r="G336" s="118"/>
    </row>
    <row r="337" spans="1:7" outlineLevel="1" x14ac:dyDescent="0.3">
      <c r="A337" s="104" t="s">
        <v>849</v>
      </c>
      <c r="B337" s="121"/>
      <c r="F337" s="120"/>
      <c r="G337" s="120"/>
    </row>
    <row r="338" spans="1:7" ht="15" customHeight="1" x14ac:dyDescent="0.3">
      <c r="A338" s="115"/>
      <c r="B338" s="116" t="s">
        <v>850</v>
      </c>
      <c r="C338" s="115" t="s">
        <v>681</v>
      </c>
      <c r="D338" s="115" t="s">
        <v>682</v>
      </c>
      <c r="E338" s="115"/>
      <c r="F338" s="115" t="s">
        <v>511</v>
      </c>
      <c r="G338" s="115" t="s">
        <v>683</v>
      </c>
    </row>
    <row r="339" spans="1:7" x14ac:dyDescent="0.3">
      <c r="A339" s="104" t="s">
        <v>851</v>
      </c>
      <c r="B339" s="104" t="s">
        <v>714</v>
      </c>
      <c r="C339" s="138" t="s">
        <v>950</v>
      </c>
      <c r="G339" s="104"/>
    </row>
    <row r="340" spans="1:7" x14ac:dyDescent="0.3">
      <c r="G340" s="104"/>
    </row>
    <row r="341" spans="1:7" x14ac:dyDescent="0.3">
      <c r="B341" s="125" t="s">
        <v>715</v>
      </c>
      <c r="G341" s="104"/>
    </row>
    <row r="342" spans="1:7" x14ac:dyDescent="0.3">
      <c r="A342" s="104" t="s">
        <v>852</v>
      </c>
      <c r="B342" s="104" t="s">
        <v>717</v>
      </c>
      <c r="C342" s="138" t="s">
        <v>950</v>
      </c>
      <c r="D342" s="138" t="s">
        <v>950</v>
      </c>
      <c r="F342" s="159" t="str">
        <f>IF($C$350=0,"",IF(C342="[Mark as ND1 if not relevant]","",C342/$C$350))</f>
        <v/>
      </c>
      <c r="G342" s="159" t="str">
        <f>IF($D$350=0,"",IF(D342="[Mark as ND1 if not relevant]","",D342/$D$350))</f>
        <v/>
      </c>
    </row>
    <row r="343" spans="1:7" x14ac:dyDescent="0.3">
      <c r="A343" s="104" t="s">
        <v>853</v>
      </c>
      <c r="B343" s="104" t="s">
        <v>719</v>
      </c>
      <c r="C343" s="138" t="s">
        <v>950</v>
      </c>
      <c r="D343" s="138" t="s">
        <v>950</v>
      </c>
      <c r="F343" s="159" t="str">
        <f t="shared" ref="F343:F349" si="14">IF($C$350=0,"",IF(C343="[Mark as ND1 if not relevant]","",C343/$C$350))</f>
        <v/>
      </c>
      <c r="G343" s="159" t="str">
        <f t="shared" ref="G343:G349" si="15">IF($D$350=0,"",IF(D343="[Mark as ND1 if not relevant]","",D343/$D$350))</f>
        <v/>
      </c>
    </row>
    <row r="344" spans="1:7" x14ac:dyDescent="0.3">
      <c r="A344" s="104" t="s">
        <v>854</v>
      </c>
      <c r="B344" s="104" t="s">
        <v>721</v>
      </c>
      <c r="C344" s="138" t="s">
        <v>950</v>
      </c>
      <c r="D344" s="138" t="s">
        <v>950</v>
      </c>
      <c r="F344" s="159" t="str">
        <f t="shared" si="14"/>
        <v/>
      </c>
      <c r="G344" s="159" t="str">
        <f t="shared" si="15"/>
        <v/>
      </c>
    </row>
    <row r="345" spans="1:7" x14ac:dyDescent="0.3">
      <c r="A345" s="104" t="s">
        <v>855</v>
      </c>
      <c r="B345" s="104" t="s">
        <v>723</v>
      </c>
      <c r="C345" s="138" t="s">
        <v>950</v>
      </c>
      <c r="D345" s="138" t="s">
        <v>950</v>
      </c>
      <c r="F345" s="159" t="str">
        <f t="shared" si="14"/>
        <v/>
      </c>
      <c r="G345" s="159" t="str">
        <f t="shared" si="15"/>
        <v/>
      </c>
    </row>
    <row r="346" spans="1:7" x14ac:dyDescent="0.3">
      <c r="A346" s="104" t="s">
        <v>856</v>
      </c>
      <c r="B346" s="104" t="s">
        <v>725</v>
      </c>
      <c r="C346" s="138" t="s">
        <v>950</v>
      </c>
      <c r="D346" s="138" t="s">
        <v>950</v>
      </c>
      <c r="F346" s="159" t="str">
        <f t="shared" si="14"/>
        <v/>
      </c>
      <c r="G346" s="159" t="str">
        <f t="shared" si="15"/>
        <v/>
      </c>
    </row>
    <row r="347" spans="1:7" x14ac:dyDescent="0.3">
      <c r="A347" s="104" t="s">
        <v>857</v>
      </c>
      <c r="B347" s="104" t="s">
        <v>727</v>
      </c>
      <c r="C347" s="138" t="s">
        <v>950</v>
      </c>
      <c r="D347" s="138" t="s">
        <v>950</v>
      </c>
      <c r="F347" s="159" t="str">
        <f t="shared" si="14"/>
        <v/>
      </c>
      <c r="G347" s="159" t="str">
        <f t="shared" si="15"/>
        <v/>
      </c>
    </row>
    <row r="348" spans="1:7" x14ac:dyDescent="0.3">
      <c r="A348" s="104" t="s">
        <v>858</v>
      </c>
      <c r="B348" s="104" t="s">
        <v>729</v>
      </c>
      <c r="C348" s="138" t="s">
        <v>950</v>
      </c>
      <c r="D348" s="138" t="s">
        <v>950</v>
      </c>
      <c r="F348" s="159" t="str">
        <f t="shared" si="14"/>
        <v/>
      </c>
      <c r="G348" s="159" t="str">
        <f t="shared" si="15"/>
        <v/>
      </c>
    </row>
    <row r="349" spans="1:7" x14ac:dyDescent="0.3">
      <c r="A349" s="104" t="s">
        <v>859</v>
      </c>
      <c r="B349" s="104" t="s">
        <v>731</v>
      </c>
      <c r="C349" s="138" t="s">
        <v>950</v>
      </c>
      <c r="D349" s="138" t="s">
        <v>950</v>
      </c>
      <c r="F349" s="159" t="str">
        <f t="shared" si="14"/>
        <v/>
      </c>
      <c r="G349" s="159" t="str">
        <f t="shared" si="15"/>
        <v/>
      </c>
    </row>
    <row r="350" spans="1:7" x14ac:dyDescent="0.3">
      <c r="A350" s="104" t="s">
        <v>860</v>
      </c>
      <c r="B350" s="134" t="s">
        <v>95</v>
      </c>
      <c r="C350" s="160">
        <f>SUM(C342:C349)</f>
        <v>0</v>
      </c>
      <c r="D350" s="163">
        <f>SUM(D342:D349)</f>
        <v>0</v>
      </c>
      <c r="F350" s="138">
        <f>SUM(F342:F349)</f>
        <v>0</v>
      </c>
      <c r="G350" s="138">
        <f>SUM(G342:G349)</f>
        <v>0</v>
      </c>
    </row>
    <row r="351" spans="1:7" outlineLevel="1" x14ac:dyDescent="0.3">
      <c r="A351" s="104" t="s">
        <v>861</v>
      </c>
      <c r="B351" s="121" t="s">
        <v>734</v>
      </c>
      <c r="C351" s="160"/>
      <c r="D351" s="163"/>
      <c r="F351" s="159" t="str">
        <f t="shared" ref="F351:F356" si="16">IF($C$350=0,"",IF(C351="[for completion]","",C351/$C$350))</f>
        <v/>
      </c>
      <c r="G351" s="159" t="str">
        <f t="shared" ref="G351:G356" si="17">IF($D$350=0,"",IF(D351="[for completion]","",D351/$D$350))</f>
        <v/>
      </c>
    </row>
    <row r="352" spans="1:7" outlineLevel="1" x14ac:dyDescent="0.3">
      <c r="A352" s="104" t="s">
        <v>862</v>
      </c>
      <c r="B352" s="121" t="s">
        <v>736</v>
      </c>
      <c r="C352" s="160"/>
      <c r="D352" s="163"/>
      <c r="F352" s="159" t="str">
        <f t="shared" si="16"/>
        <v/>
      </c>
      <c r="G352" s="159" t="str">
        <f t="shared" si="17"/>
        <v/>
      </c>
    </row>
    <row r="353" spans="1:7" outlineLevel="1" x14ac:dyDescent="0.3">
      <c r="A353" s="104" t="s">
        <v>863</v>
      </c>
      <c r="B353" s="121" t="s">
        <v>738</v>
      </c>
      <c r="C353" s="160"/>
      <c r="D353" s="163"/>
      <c r="F353" s="159" t="str">
        <f t="shared" si="16"/>
        <v/>
      </c>
      <c r="G353" s="159" t="str">
        <f t="shared" si="17"/>
        <v/>
      </c>
    </row>
    <row r="354" spans="1:7" outlineLevel="1" x14ac:dyDescent="0.3">
      <c r="A354" s="104" t="s">
        <v>864</v>
      </c>
      <c r="B354" s="121" t="s">
        <v>740</v>
      </c>
      <c r="C354" s="160"/>
      <c r="D354" s="163"/>
      <c r="F354" s="159" t="str">
        <f t="shared" si="16"/>
        <v/>
      </c>
      <c r="G354" s="159" t="str">
        <f t="shared" si="17"/>
        <v/>
      </c>
    </row>
    <row r="355" spans="1:7" outlineLevel="1" x14ac:dyDescent="0.3">
      <c r="A355" s="104" t="s">
        <v>865</v>
      </c>
      <c r="B355" s="121" t="s">
        <v>742</v>
      </c>
      <c r="C355" s="160"/>
      <c r="D355" s="163"/>
      <c r="F355" s="159" t="str">
        <f t="shared" si="16"/>
        <v/>
      </c>
      <c r="G355" s="159" t="str">
        <f t="shared" si="17"/>
        <v/>
      </c>
    </row>
    <row r="356" spans="1:7" outlineLevel="1" x14ac:dyDescent="0.3">
      <c r="A356" s="104" t="s">
        <v>866</v>
      </c>
      <c r="B356" s="121" t="s">
        <v>744</v>
      </c>
      <c r="C356" s="160"/>
      <c r="D356" s="163"/>
      <c r="F356" s="159" t="str">
        <f t="shared" si="16"/>
        <v/>
      </c>
      <c r="G356" s="159" t="str">
        <f t="shared" si="17"/>
        <v/>
      </c>
    </row>
    <row r="357" spans="1:7" outlineLevel="1" x14ac:dyDescent="0.3">
      <c r="A357" s="104" t="s">
        <v>867</v>
      </c>
      <c r="B357" s="121"/>
      <c r="F357" s="159"/>
      <c r="G357" s="159"/>
    </row>
    <row r="358" spans="1:7" outlineLevel="1" x14ac:dyDescent="0.3">
      <c r="A358" s="104" t="s">
        <v>868</v>
      </c>
      <c r="B358" s="121"/>
      <c r="F358" s="159"/>
      <c r="G358" s="159"/>
    </row>
    <row r="359" spans="1:7" outlineLevel="1" x14ac:dyDescent="0.3">
      <c r="A359" s="104" t="s">
        <v>869</v>
      </c>
      <c r="B359" s="121"/>
      <c r="F359" s="159"/>
      <c r="G359" s="138"/>
    </row>
    <row r="360" spans="1:7" ht="15" customHeight="1" x14ac:dyDescent="0.3">
      <c r="A360" s="115"/>
      <c r="B360" s="116" t="s">
        <v>870</v>
      </c>
      <c r="C360" s="115" t="s">
        <v>871</v>
      </c>
      <c r="D360" s="115"/>
      <c r="E360" s="115"/>
      <c r="F360" s="115"/>
      <c r="G360" s="117"/>
    </row>
    <row r="361" spans="1:7" x14ac:dyDescent="0.3">
      <c r="A361" s="104" t="s">
        <v>872</v>
      </c>
      <c r="B361" s="125" t="s">
        <v>873</v>
      </c>
      <c r="C361" s="138">
        <v>0.1678</v>
      </c>
      <c r="G361" s="104"/>
    </row>
    <row r="362" spans="1:7" x14ac:dyDescent="0.3">
      <c r="A362" s="104" t="s">
        <v>874</v>
      </c>
      <c r="B362" s="125" t="s">
        <v>875</v>
      </c>
      <c r="C362" s="138">
        <v>9.8999999999999991E-3</v>
      </c>
      <c r="G362" s="104"/>
    </row>
    <row r="363" spans="1:7" x14ac:dyDescent="0.3">
      <c r="A363" s="104" t="s">
        <v>876</v>
      </c>
      <c r="B363" s="125" t="s">
        <v>877</v>
      </c>
      <c r="C363" s="138">
        <v>0.1593</v>
      </c>
      <c r="G363" s="104"/>
    </row>
    <row r="364" spans="1:7" x14ac:dyDescent="0.3">
      <c r="A364" s="104" t="s">
        <v>878</v>
      </c>
      <c r="B364" s="125" t="s">
        <v>879</v>
      </c>
      <c r="C364" s="138">
        <v>1.5600000000000001E-2</v>
      </c>
      <c r="G364" s="104"/>
    </row>
    <row r="365" spans="1:7" x14ac:dyDescent="0.3">
      <c r="A365" s="104" t="s">
        <v>880</v>
      </c>
      <c r="B365" s="125" t="s">
        <v>881</v>
      </c>
      <c r="C365" s="138">
        <v>0.1153</v>
      </c>
      <c r="G365" s="104"/>
    </row>
    <row r="366" spans="1:7" x14ac:dyDescent="0.3">
      <c r="A366" s="104" t="s">
        <v>882</v>
      </c>
      <c r="B366" s="125" t="s">
        <v>883</v>
      </c>
      <c r="C366" s="138">
        <v>0</v>
      </c>
      <c r="G366" s="104"/>
    </row>
    <row r="367" spans="1:7" x14ac:dyDescent="0.3">
      <c r="A367" s="104" t="s">
        <v>884</v>
      </c>
      <c r="B367" s="125" t="s">
        <v>885</v>
      </c>
      <c r="C367" s="138">
        <v>0</v>
      </c>
      <c r="G367" s="104"/>
    </row>
    <row r="368" spans="1:7" x14ac:dyDescent="0.3">
      <c r="A368" s="104" t="s">
        <v>886</v>
      </c>
      <c r="B368" s="125" t="s">
        <v>887</v>
      </c>
      <c r="C368" s="138">
        <v>2.1700000000000001E-2</v>
      </c>
      <c r="G368" s="104"/>
    </row>
    <row r="369" spans="1:7" x14ac:dyDescent="0.3">
      <c r="A369" s="104" t="s">
        <v>888</v>
      </c>
      <c r="B369" s="125" t="s">
        <v>889</v>
      </c>
      <c r="C369" s="138">
        <v>0.113</v>
      </c>
      <c r="G369" s="104"/>
    </row>
    <row r="370" spans="1:7" x14ac:dyDescent="0.3">
      <c r="A370" s="104" t="s">
        <v>890</v>
      </c>
      <c r="B370" s="125" t="s">
        <v>93</v>
      </c>
      <c r="C370" s="138">
        <v>0.39740000000000003</v>
      </c>
      <c r="G370" s="104"/>
    </row>
    <row r="371" spans="1:7" outlineLevel="1" x14ac:dyDescent="0.3">
      <c r="A371" s="104" t="s">
        <v>891</v>
      </c>
      <c r="B371" s="121" t="s">
        <v>892</v>
      </c>
      <c r="C371" s="138"/>
      <c r="G371" s="104"/>
    </row>
    <row r="372" spans="1:7" outlineLevel="1" x14ac:dyDescent="0.3">
      <c r="A372" s="104" t="s">
        <v>893</v>
      </c>
      <c r="B372" s="121" t="s">
        <v>1331</v>
      </c>
      <c r="C372" s="138"/>
      <c r="G372" s="104"/>
    </row>
    <row r="373" spans="1:7" outlineLevel="1" x14ac:dyDescent="0.3">
      <c r="A373" s="104" t="s">
        <v>894</v>
      </c>
      <c r="B373" s="121" t="s">
        <v>1332</v>
      </c>
      <c r="C373" s="138"/>
      <c r="G373" s="104"/>
    </row>
    <row r="374" spans="1:7" outlineLevel="1" x14ac:dyDescent="0.3">
      <c r="A374" s="104" t="s">
        <v>895</v>
      </c>
      <c r="B374" s="121" t="s">
        <v>1333</v>
      </c>
      <c r="C374" s="138"/>
      <c r="G374" s="104"/>
    </row>
    <row r="375" spans="1:7" outlineLevel="1" x14ac:dyDescent="0.3">
      <c r="A375" s="104" t="s">
        <v>896</v>
      </c>
      <c r="B375" s="121" t="s">
        <v>1334</v>
      </c>
      <c r="C375" s="138"/>
      <c r="G375" s="104"/>
    </row>
    <row r="376" spans="1:7" outlineLevel="1" x14ac:dyDescent="0.3">
      <c r="A376" s="104" t="s">
        <v>897</v>
      </c>
      <c r="B376" s="121" t="s">
        <v>97</v>
      </c>
      <c r="C376" s="138"/>
      <c r="G376" s="104"/>
    </row>
    <row r="377" spans="1:7" outlineLevel="1" x14ac:dyDescent="0.3">
      <c r="A377" s="104" t="s">
        <v>898</v>
      </c>
      <c r="B377" s="121" t="s">
        <v>97</v>
      </c>
      <c r="C377" s="138"/>
      <c r="G377" s="104"/>
    </row>
    <row r="378" spans="1:7" outlineLevel="1" x14ac:dyDescent="0.3">
      <c r="A378" s="104" t="s">
        <v>899</v>
      </c>
      <c r="B378" s="121" t="s">
        <v>97</v>
      </c>
      <c r="C378" s="138"/>
      <c r="G378" s="104"/>
    </row>
    <row r="379" spans="1:7" outlineLevel="1" x14ac:dyDescent="0.3">
      <c r="A379" s="104" t="s">
        <v>900</v>
      </c>
      <c r="B379" s="121" t="s">
        <v>97</v>
      </c>
      <c r="C379" s="138"/>
      <c r="G379" s="104"/>
    </row>
    <row r="380" spans="1:7" outlineLevel="1" x14ac:dyDescent="0.3">
      <c r="A380" s="104" t="s">
        <v>901</v>
      </c>
      <c r="B380" s="121" t="s">
        <v>97</v>
      </c>
      <c r="C380" s="138"/>
      <c r="G380" s="104"/>
    </row>
    <row r="381" spans="1:7" outlineLevel="1" x14ac:dyDescent="0.3">
      <c r="A381" s="104" t="s">
        <v>902</v>
      </c>
      <c r="B381" s="121" t="s">
        <v>97</v>
      </c>
      <c r="C381" s="138"/>
      <c r="G381" s="104"/>
    </row>
    <row r="382" spans="1:7" outlineLevel="1" x14ac:dyDescent="0.3">
      <c r="A382" s="104" t="s">
        <v>903</v>
      </c>
      <c r="B382" s="121" t="s">
        <v>97</v>
      </c>
      <c r="C382" s="138"/>
    </row>
    <row r="383" spans="1:7" outlineLevel="1" x14ac:dyDescent="0.3">
      <c r="A383" s="104" t="s">
        <v>904</v>
      </c>
      <c r="B383" s="121" t="s">
        <v>97</v>
      </c>
      <c r="C383" s="138"/>
    </row>
    <row r="384" spans="1:7" outlineLevel="1" x14ac:dyDescent="0.3">
      <c r="A384" s="104" t="s">
        <v>905</v>
      </c>
      <c r="B384" s="121" t="s">
        <v>97</v>
      </c>
      <c r="C384" s="138"/>
    </row>
    <row r="385" spans="1:7" outlineLevel="1" x14ac:dyDescent="0.3">
      <c r="A385" s="104" t="s">
        <v>906</v>
      </c>
      <c r="B385" s="121" t="s">
        <v>97</v>
      </c>
      <c r="C385" s="138"/>
      <c r="D385" s="100"/>
      <c r="E385" s="100"/>
      <c r="F385" s="100"/>
      <c r="G385" s="100"/>
    </row>
    <row r="386" spans="1:7" outlineLevel="1" x14ac:dyDescent="0.3">
      <c r="A386" s="104" t="s">
        <v>907</v>
      </c>
      <c r="B386" s="121" t="s">
        <v>97</v>
      </c>
      <c r="C386" s="138"/>
      <c r="D386" s="100"/>
      <c r="E386" s="100"/>
      <c r="F386" s="100"/>
      <c r="G386" s="100"/>
    </row>
    <row r="387" spans="1:7" outlineLevel="1" x14ac:dyDescent="0.3">
      <c r="A387" s="104" t="s">
        <v>908</v>
      </c>
      <c r="B387" s="121" t="s">
        <v>97</v>
      </c>
      <c r="C387" s="138"/>
      <c r="D387" s="100"/>
      <c r="E387" s="100"/>
      <c r="F387" s="100"/>
      <c r="G387" s="100"/>
    </row>
    <row r="388" spans="1:7" x14ac:dyDescent="0.3">
      <c r="C388" s="138"/>
      <c r="D388" s="100"/>
      <c r="E388" s="100"/>
      <c r="F388" s="100"/>
      <c r="G388" s="100"/>
    </row>
    <row r="389" spans="1:7" x14ac:dyDescent="0.3">
      <c r="C389" s="138"/>
      <c r="D389" s="100"/>
      <c r="E389" s="100"/>
      <c r="F389" s="100"/>
      <c r="G389" s="100"/>
    </row>
    <row r="390" spans="1:7" x14ac:dyDescent="0.3">
      <c r="C390" s="138"/>
      <c r="D390" s="100"/>
      <c r="E390" s="100"/>
      <c r="F390" s="100"/>
      <c r="G390" s="100"/>
    </row>
    <row r="391" spans="1:7" x14ac:dyDescent="0.3">
      <c r="C391" s="138"/>
      <c r="D391" s="100"/>
      <c r="E391" s="100"/>
      <c r="F391" s="100"/>
      <c r="G391" s="100"/>
    </row>
    <row r="392" spans="1:7" x14ac:dyDescent="0.3">
      <c r="C392" s="138"/>
      <c r="D392" s="100"/>
      <c r="E392" s="100"/>
      <c r="F392" s="100"/>
      <c r="G392" s="100"/>
    </row>
    <row r="393" spans="1:7" x14ac:dyDescent="0.3">
      <c r="C393" s="138"/>
      <c r="D393" s="100"/>
      <c r="E393" s="100"/>
      <c r="F393" s="100"/>
      <c r="G393" s="100"/>
    </row>
  </sheetData>
  <sheetProtection algorithmName="SHA-512" hashValue="UQu5jfOw5UKAL9QBqRG9UBzcXXVZDcgnKF4DFu5vmcoDBNnih8dbr5cg6AQww6xMQ9TceTitJYEXQuOgHaA/HQ==" saltValue="xgjKsxponc/wWF9ytALXwA==" spinCount="100000" sheet="1" formatCells="0" formatColumns="0" formatRows="0" insertHyperlinks="0" sort="0" autoFilter="0" pivotTables="0"/>
  <protectedRanges>
    <protectedRange sqref="C288:D288 F288:G288 B291:D314 C317:D317 F317:G317 C320:D327 B329:D337 F329:G337 C339:D339 F339:G339 C342:D349 B351:D359 F351:G359 B371:B387 C361:D387 F361:G387" name="Mortgage Assets III"/>
    <protectedRange sqref="C150:D158 F150:F158 B153:B158 B163:B168 C160:D168 F160:F168 B175:B178 C170:D178 F170:F178 B181:B184 C180:D184 F180:F184 C187:D187 F187:G187 C216:D216 B190:D213" name="Mortgage Assets II"/>
    <protectedRange sqref="C216:D216 C219:D226 B228:D236 F228:G236 C238:D238 F238:G238 C241:D248 B250:D258 F250:G258 C260:C264 B265:C275 B280:C285 C277:C279 F277:G285 F260:G275 D260:D275 D277:D285 C288:D288" name="Mortgage Asset IV"/>
    <protectedRange sqref="C3 C12:C14 B16:D26 F16:F26 B163:B168 B37:B42 C36:D42 F36:F42 C45:D72 F45:F72 C74:D76 F74:F76 C78:D87 B88:D97 F78:F97 B99:D148 F99:F148 B29:D34 C28:D28 F28:F34" name="Mortgage Asset I"/>
  </protectedRanges>
  <hyperlinks>
    <hyperlink ref="B6" location="'B1. HTT Mortgage Assets'!B10" display="7. Mortgage Assets"/>
    <hyperlink ref="B7" location="'B1. HTT Mortgage Assets'!B166" display="7.A Residential Cover Pool"/>
    <hyperlink ref="B8" location="'B1. HTT Mortgage Assets'!B267" display="7.B Commercial Cover Pool"/>
    <hyperlink ref="B149" location="'2. Harmonised Glossary'!A9" display="Breakdown by Interest Rate"/>
    <hyperlink ref="B179" location="'2. Harmonised Glossary'!A14" display="Non-Performing Loans (NPLs)"/>
    <hyperlink ref="B11" location="'2. Harmonised Glossary'!A12" display="Property Type Information"/>
    <hyperlink ref="B215" location="'2. Harmonised Glossary'!A288" display="Loan to Value (LTV) Information - Un-indexed"/>
    <hyperlink ref="B237" location="'2. Harmonised Glossary'!A11" display="Loan to Value (LTV) Information - Indexed"/>
    <hyperlink ref="B316" location="'2. Harmonised Glossary'!A11" display="Loan to Value (LTV) Information - Un-indexed"/>
    <hyperlink ref="B338" location="'2. Harmonised Glossary'!A11" display="Loan to Value (LTV) Information - Indexed"/>
  </hyperlinks>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E36E00"/>
  </sheetPr>
  <dimension ref="A1:M383"/>
  <sheetViews>
    <sheetView zoomScale="80" zoomScaleNormal="80" workbookViewId="0"/>
  </sheetViews>
  <sheetFormatPr baseColWidth="10" defaultColWidth="11.44140625" defaultRowHeight="14.4" outlineLevelRow="1" x14ac:dyDescent="0.3"/>
  <cols>
    <col min="1" max="1" width="16.21875" customWidth="1"/>
    <col min="2" max="2" width="89.88671875" style="25" bestFit="1" customWidth="1"/>
    <col min="3" max="3" width="134.77734375" style="2" customWidth="1"/>
    <col min="4" max="13" width="11.44140625" style="2"/>
  </cols>
  <sheetData>
    <row r="1" spans="1:13" s="143" customFormat="1" ht="31.2" x14ac:dyDescent="0.3">
      <c r="A1" s="141" t="s">
        <v>912</v>
      </c>
      <c r="B1" s="141"/>
      <c r="C1" s="148" t="s">
        <v>1297</v>
      </c>
      <c r="D1" s="20"/>
      <c r="E1" s="20"/>
      <c r="F1" s="20"/>
      <c r="G1" s="20"/>
      <c r="H1" s="20"/>
      <c r="I1" s="20"/>
      <c r="J1" s="20"/>
      <c r="K1" s="20"/>
      <c r="L1" s="20"/>
      <c r="M1" s="20"/>
    </row>
    <row r="2" spans="1:13" x14ac:dyDescent="0.3">
      <c r="B2" s="23"/>
      <c r="C2" s="23"/>
    </row>
    <row r="3" spans="1:13" x14ac:dyDescent="0.3">
      <c r="A3" s="74" t="s">
        <v>913</v>
      </c>
      <c r="B3" s="75"/>
      <c r="C3" s="23"/>
    </row>
    <row r="4" spans="1:13" x14ac:dyDescent="0.3">
      <c r="C4" s="23"/>
    </row>
    <row r="5" spans="1:13" ht="18" x14ac:dyDescent="0.3">
      <c r="A5" s="36" t="s">
        <v>29</v>
      </c>
      <c r="B5" s="36" t="s">
        <v>914</v>
      </c>
      <c r="C5" s="76" t="s">
        <v>1296</v>
      </c>
    </row>
    <row r="6" spans="1:13" x14ac:dyDescent="0.3">
      <c r="A6" s="1" t="s">
        <v>915</v>
      </c>
      <c r="B6" s="39" t="s">
        <v>916</v>
      </c>
      <c r="C6" s="104" t="s">
        <v>1335</v>
      </c>
    </row>
    <row r="7" spans="1:13" x14ac:dyDescent="0.3">
      <c r="A7" s="1" t="s">
        <v>917</v>
      </c>
      <c r="B7" s="39" t="s">
        <v>918</v>
      </c>
      <c r="C7" s="104" t="s">
        <v>1336</v>
      </c>
    </row>
    <row r="8" spans="1:13" x14ac:dyDescent="0.3">
      <c r="A8" s="1" t="s">
        <v>919</v>
      </c>
      <c r="B8" s="39" t="s">
        <v>920</v>
      </c>
      <c r="C8" s="104" t="s">
        <v>1336</v>
      </c>
    </row>
    <row r="9" spans="1:13" x14ac:dyDescent="0.3">
      <c r="A9" s="1" t="s">
        <v>921</v>
      </c>
      <c r="B9" s="39" t="s">
        <v>922</v>
      </c>
      <c r="C9" s="104" t="s">
        <v>1337</v>
      </c>
    </row>
    <row r="10" spans="1:13" ht="44.25" customHeight="1" x14ac:dyDescent="0.3">
      <c r="A10" s="1" t="s">
        <v>923</v>
      </c>
      <c r="B10" s="39" t="s">
        <v>1142</v>
      </c>
      <c r="C10" s="104" t="s">
        <v>1338</v>
      </c>
    </row>
    <row r="11" spans="1:13" ht="54.75" customHeight="1" x14ac:dyDescent="0.3">
      <c r="A11" s="1" t="s">
        <v>924</v>
      </c>
      <c r="B11" s="39" t="s">
        <v>925</v>
      </c>
      <c r="C11" s="104" t="s">
        <v>1339</v>
      </c>
    </row>
    <row r="12" spans="1:13" ht="28.8" x14ac:dyDescent="0.3">
      <c r="A12" s="1" t="s">
        <v>926</v>
      </c>
      <c r="B12" s="39" t="s">
        <v>927</v>
      </c>
      <c r="C12" s="104" t="s">
        <v>1340</v>
      </c>
    </row>
    <row r="13" spans="1:13" x14ac:dyDescent="0.3">
      <c r="A13" s="1" t="s">
        <v>928</v>
      </c>
      <c r="B13" s="39" t="s">
        <v>929</v>
      </c>
      <c r="C13" s="104"/>
    </row>
    <row r="14" spans="1:13" ht="28.8" x14ac:dyDescent="0.3">
      <c r="A14" s="1" t="s">
        <v>930</v>
      </c>
      <c r="B14" s="39" t="s">
        <v>931</v>
      </c>
      <c r="C14" s="104"/>
    </row>
    <row r="15" spans="1:13" x14ac:dyDescent="0.3">
      <c r="A15" s="1" t="s">
        <v>932</v>
      </c>
      <c r="B15" s="39" t="s">
        <v>933</v>
      </c>
      <c r="C15" s="104"/>
    </row>
    <row r="16" spans="1:13" ht="28.8" x14ac:dyDescent="0.3">
      <c r="A16" s="1" t="s">
        <v>934</v>
      </c>
      <c r="B16" s="43" t="s">
        <v>935</v>
      </c>
      <c r="C16" s="104" t="s">
        <v>1341</v>
      </c>
    </row>
    <row r="17" spans="1:3" ht="30" customHeight="1" x14ac:dyDescent="0.3">
      <c r="A17" s="1" t="s">
        <v>936</v>
      </c>
      <c r="B17" s="43" t="s">
        <v>937</v>
      </c>
      <c r="C17" s="104" t="s">
        <v>31</v>
      </c>
    </row>
    <row r="18" spans="1:3" x14ac:dyDescent="0.3">
      <c r="A18" s="1" t="s">
        <v>938</v>
      </c>
      <c r="B18" s="43" t="s">
        <v>939</v>
      </c>
      <c r="C18" s="104" t="s">
        <v>1342</v>
      </c>
    </row>
    <row r="19" spans="1:3" outlineLevel="1" x14ac:dyDescent="0.3">
      <c r="A19" s="1" t="s">
        <v>940</v>
      </c>
      <c r="B19" s="40" t="s">
        <v>941</v>
      </c>
      <c r="C19" s="25"/>
    </row>
    <row r="20" spans="1:3" outlineLevel="1" x14ac:dyDescent="0.3">
      <c r="A20" s="1" t="s">
        <v>942</v>
      </c>
      <c r="B20" s="73"/>
      <c r="C20" s="25"/>
    </row>
    <row r="21" spans="1:3" outlineLevel="1" x14ac:dyDescent="0.3">
      <c r="A21" s="1" t="s">
        <v>943</v>
      </c>
      <c r="B21" s="73"/>
      <c r="C21" s="25"/>
    </row>
    <row r="22" spans="1:3" outlineLevel="1" x14ac:dyDescent="0.3">
      <c r="A22" s="1" t="s">
        <v>944</v>
      </c>
      <c r="B22" s="73"/>
      <c r="C22" s="25"/>
    </row>
    <row r="23" spans="1:3" outlineLevel="1" x14ac:dyDescent="0.3">
      <c r="A23" s="1" t="s">
        <v>945</v>
      </c>
      <c r="B23" s="73"/>
      <c r="C23" s="25"/>
    </row>
    <row r="24" spans="1:3" ht="18" x14ac:dyDescent="0.3">
      <c r="A24" s="36"/>
      <c r="B24" s="36" t="s">
        <v>946</v>
      </c>
      <c r="C24" s="76" t="s">
        <v>947</v>
      </c>
    </row>
    <row r="25" spans="1:3" x14ac:dyDescent="0.3">
      <c r="A25" s="1" t="s">
        <v>948</v>
      </c>
      <c r="B25" s="43" t="s">
        <v>949</v>
      </c>
      <c r="C25" s="25" t="s">
        <v>950</v>
      </c>
    </row>
    <row r="26" spans="1:3" x14ac:dyDescent="0.3">
      <c r="A26" s="1" t="s">
        <v>951</v>
      </c>
      <c r="B26" s="43" t="s">
        <v>952</v>
      </c>
      <c r="C26" s="25" t="s">
        <v>953</v>
      </c>
    </row>
    <row r="27" spans="1:3" x14ac:dyDescent="0.3">
      <c r="A27" s="1" t="s">
        <v>954</v>
      </c>
      <c r="B27" s="43" t="s">
        <v>955</v>
      </c>
      <c r="C27" s="25" t="s">
        <v>956</v>
      </c>
    </row>
    <row r="28" spans="1:3" outlineLevel="1" x14ac:dyDescent="0.3">
      <c r="A28" s="1" t="s">
        <v>957</v>
      </c>
      <c r="B28" s="42"/>
      <c r="C28" s="25"/>
    </row>
    <row r="29" spans="1:3" outlineLevel="1" x14ac:dyDescent="0.3">
      <c r="A29" s="1" t="s">
        <v>958</v>
      </c>
      <c r="B29" s="42"/>
      <c r="C29" s="25"/>
    </row>
    <row r="30" spans="1:3" outlineLevel="1" x14ac:dyDescent="0.3">
      <c r="A30" s="1" t="s">
        <v>1282</v>
      </c>
      <c r="B30" s="43"/>
      <c r="C30" s="25"/>
    </row>
    <row r="31" spans="1:3" ht="18" x14ac:dyDescent="0.3">
      <c r="A31" s="36"/>
      <c r="B31" s="36" t="s">
        <v>959</v>
      </c>
      <c r="C31" s="76" t="s">
        <v>1296</v>
      </c>
    </row>
    <row r="32" spans="1:3" x14ac:dyDescent="0.3">
      <c r="A32" s="1" t="s">
        <v>960</v>
      </c>
      <c r="B32" s="39" t="s">
        <v>961</v>
      </c>
      <c r="C32" s="25" t="s">
        <v>31</v>
      </c>
    </row>
    <row r="33" spans="1:2" x14ac:dyDescent="0.3">
      <c r="A33" s="1" t="s">
        <v>962</v>
      </c>
      <c r="B33" s="42"/>
    </row>
    <row r="34" spans="1:2" x14ac:dyDescent="0.3">
      <c r="A34" s="1" t="s">
        <v>963</v>
      </c>
      <c r="B34" s="42"/>
    </row>
    <row r="35" spans="1:2" x14ac:dyDescent="0.3">
      <c r="A35" s="1" t="s">
        <v>964</v>
      </c>
      <c r="B35" s="42"/>
    </row>
    <row r="36" spans="1:2" x14ac:dyDescent="0.3">
      <c r="A36" s="1" t="s">
        <v>965</v>
      </c>
      <c r="B36" s="42"/>
    </row>
    <row r="37" spans="1:2" x14ac:dyDescent="0.3">
      <c r="A37" s="1" t="s">
        <v>966</v>
      </c>
      <c r="B37" s="42"/>
    </row>
    <row r="38" spans="1:2" x14ac:dyDescent="0.3">
      <c r="B38" s="42"/>
    </row>
    <row r="39" spans="1:2" x14ac:dyDescent="0.3">
      <c r="B39" s="42"/>
    </row>
    <row r="40" spans="1:2" x14ac:dyDescent="0.3">
      <c r="B40" s="42"/>
    </row>
    <row r="41" spans="1:2" x14ac:dyDescent="0.3">
      <c r="B41" s="42"/>
    </row>
    <row r="42" spans="1:2" x14ac:dyDescent="0.3">
      <c r="B42" s="42"/>
    </row>
    <row r="43" spans="1:2" x14ac:dyDescent="0.3">
      <c r="B43" s="42"/>
    </row>
    <row r="44" spans="1:2" x14ac:dyDescent="0.3">
      <c r="B44" s="42"/>
    </row>
    <row r="45" spans="1:2" x14ac:dyDescent="0.3">
      <c r="B45" s="42"/>
    </row>
    <row r="46" spans="1:2" x14ac:dyDescent="0.3">
      <c r="B46" s="42"/>
    </row>
    <row r="47" spans="1:2" x14ac:dyDescent="0.3">
      <c r="B47" s="42"/>
    </row>
    <row r="48" spans="1:2" x14ac:dyDescent="0.3">
      <c r="B48" s="42"/>
    </row>
    <row r="49" spans="2:2" x14ac:dyDescent="0.3">
      <c r="B49" s="42"/>
    </row>
    <row r="50" spans="2:2" x14ac:dyDescent="0.3">
      <c r="B50" s="42"/>
    </row>
    <row r="51" spans="2:2" x14ac:dyDescent="0.3">
      <c r="B51" s="42"/>
    </row>
    <row r="52" spans="2:2" x14ac:dyDescent="0.3">
      <c r="B52" s="42"/>
    </row>
    <row r="53" spans="2:2" x14ac:dyDescent="0.3">
      <c r="B53" s="42"/>
    </row>
    <row r="54" spans="2:2" x14ac:dyDescent="0.3">
      <c r="B54" s="42"/>
    </row>
    <row r="55" spans="2:2" x14ac:dyDescent="0.3">
      <c r="B55" s="42"/>
    </row>
    <row r="56" spans="2:2" x14ac:dyDescent="0.3">
      <c r="B56" s="42"/>
    </row>
    <row r="57" spans="2:2" x14ac:dyDescent="0.3">
      <c r="B57" s="42"/>
    </row>
    <row r="58" spans="2:2" x14ac:dyDescent="0.3">
      <c r="B58" s="42"/>
    </row>
    <row r="59" spans="2:2" x14ac:dyDescent="0.3">
      <c r="B59" s="42"/>
    </row>
    <row r="60" spans="2:2" x14ac:dyDescent="0.3">
      <c r="B60" s="42"/>
    </row>
    <row r="61" spans="2:2" x14ac:dyDescent="0.3">
      <c r="B61" s="42"/>
    </row>
    <row r="62" spans="2:2" x14ac:dyDescent="0.3">
      <c r="B62" s="42"/>
    </row>
    <row r="63" spans="2:2" x14ac:dyDescent="0.3">
      <c r="B63" s="42"/>
    </row>
    <row r="64" spans="2:2" x14ac:dyDescent="0.3">
      <c r="B64" s="42"/>
    </row>
    <row r="65" spans="2:2" x14ac:dyDescent="0.3">
      <c r="B65" s="42"/>
    </row>
    <row r="66" spans="2:2" x14ac:dyDescent="0.3">
      <c r="B66" s="42"/>
    </row>
    <row r="67" spans="2:2" x14ac:dyDescent="0.3">
      <c r="B67" s="42"/>
    </row>
    <row r="68" spans="2:2" x14ac:dyDescent="0.3">
      <c r="B68" s="42"/>
    </row>
    <row r="69" spans="2:2" x14ac:dyDescent="0.3">
      <c r="B69" s="42"/>
    </row>
    <row r="70" spans="2:2" x14ac:dyDescent="0.3">
      <c r="B70" s="42"/>
    </row>
    <row r="71" spans="2:2" x14ac:dyDescent="0.3">
      <c r="B71" s="42"/>
    </row>
    <row r="72" spans="2:2" x14ac:dyDescent="0.3">
      <c r="B72" s="42"/>
    </row>
    <row r="73" spans="2:2" x14ac:dyDescent="0.3">
      <c r="B73" s="42"/>
    </row>
    <row r="74" spans="2:2" x14ac:dyDescent="0.3">
      <c r="B74" s="42"/>
    </row>
    <row r="75" spans="2:2" x14ac:dyDescent="0.3">
      <c r="B75" s="42"/>
    </row>
    <row r="76" spans="2:2" x14ac:dyDescent="0.3">
      <c r="B76" s="42"/>
    </row>
    <row r="77" spans="2:2" x14ac:dyDescent="0.3">
      <c r="B77" s="42"/>
    </row>
    <row r="78" spans="2:2" x14ac:dyDescent="0.3">
      <c r="B78" s="42"/>
    </row>
    <row r="79" spans="2:2" x14ac:dyDescent="0.3">
      <c r="B79" s="42"/>
    </row>
    <row r="80" spans="2:2" x14ac:dyDescent="0.3">
      <c r="B80" s="42"/>
    </row>
    <row r="81" spans="2:2" x14ac:dyDescent="0.3">
      <c r="B81" s="42"/>
    </row>
    <row r="82" spans="2:2" x14ac:dyDescent="0.3">
      <c r="B82" s="42"/>
    </row>
    <row r="83" spans="2:2" x14ac:dyDescent="0.3">
      <c r="B83" s="23"/>
    </row>
    <row r="84" spans="2:2" x14ac:dyDescent="0.3">
      <c r="B84" s="23"/>
    </row>
    <row r="85" spans="2:2" x14ac:dyDescent="0.3">
      <c r="B85" s="23"/>
    </row>
    <row r="86" spans="2:2" x14ac:dyDescent="0.3">
      <c r="B86" s="23"/>
    </row>
    <row r="87" spans="2:2" x14ac:dyDescent="0.3">
      <c r="B87" s="23"/>
    </row>
    <row r="88" spans="2:2" x14ac:dyDescent="0.3">
      <c r="B88" s="23"/>
    </row>
    <row r="89" spans="2:2" x14ac:dyDescent="0.3">
      <c r="B89" s="23"/>
    </row>
    <row r="90" spans="2:2" x14ac:dyDescent="0.3">
      <c r="B90" s="23"/>
    </row>
    <row r="91" spans="2:2" x14ac:dyDescent="0.3">
      <c r="B91" s="23"/>
    </row>
    <row r="92" spans="2:2" x14ac:dyDescent="0.3">
      <c r="B92" s="23"/>
    </row>
    <row r="93" spans="2:2" x14ac:dyDescent="0.3">
      <c r="B93" s="42"/>
    </row>
    <row r="94" spans="2:2" x14ac:dyDescent="0.3">
      <c r="B94" s="42"/>
    </row>
    <row r="95" spans="2:2" x14ac:dyDescent="0.3">
      <c r="B95" s="42"/>
    </row>
    <row r="96" spans="2:2" x14ac:dyDescent="0.3">
      <c r="B96" s="42"/>
    </row>
    <row r="97" spans="2:2" x14ac:dyDescent="0.3">
      <c r="B97" s="42"/>
    </row>
    <row r="98" spans="2:2" x14ac:dyDescent="0.3">
      <c r="B98" s="42"/>
    </row>
    <row r="99" spans="2:2" x14ac:dyDescent="0.3">
      <c r="B99" s="42"/>
    </row>
    <row r="100" spans="2:2" x14ac:dyDescent="0.3">
      <c r="B100" s="42"/>
    </row>
    <row r="101" spans="2:2" x14ac:dyDescent="0.3">
      <c r="B101" s="21"/>
    </row>
    <row r="102" spans="2:2" x14ac:dyDescent="0.3">
      <c r="B102" s="42"/>
    </row>
    <row r="103" spans="2:2" x14ac:dyDescent="0.3">
      <c r="B103" s="42"/>
    </row>
    <row r="104" spans="2:2" x14ac:dyDescent="0.3">
      <c r="B104" s="42"/>
    </row>
    <row r="105" spans="2:2" x14ac:dyDescent="0.3">
      <c r="B105" s="42"/>
    </row>
    <row r="106" spans="2:2" x14ac:dyDescent="0.3">
      <c r="B106" s="42"/>
    </row>
    <row r="107" spans="2:2" x14ac:dyDescent="0.3">
      <c r="B107" s="42"/>
    </row>
    <row r="108" spans="2:2" x14ac:dyDescent="0.3">
      <c r="B108" s="42"/>
    </row>
    <row r="109" spans="2:2" x14ac:dyDescent="0.3">
      <c r="B109" s="42"/>
    </row>
    <row r="110" spans="2:2" x14ac:dyDescent="0.3">
      <c r="B110" s="42"/>
    </row>
    <row r="111" spans="2:2" x14ac:dyDescent="0.3">
      <c r="B111" s="42"/>
    </row>
    <row r="112" spans="2:2" x14ac:dyDescent="0.3">
      <c r="B112" s="42"/>
    </row>
    <row r="113" spans="2:2" x14ac:dyDescent="0.3">
      <c r="B113" s="42"/>
    </row>
    <row r="114" spans="2:2" x14ac:dyDescent="0.3">
      <c r="B114" s="42"/>
    </row>
    <row r="115" spans="2:2" x14ac:dyDescent="0.3">
      <c r="B115" s="42"/>
    </row>
    <row r="116" spans="2:2" x14ac:dyDescent="0.3">
      <c r="B116" s="42"/>
    </row>
    <row r="117" spans="2:2" x14ac:dyDescent="0.3">
      <c r="B117" s="42"/>
    </row>
    <row r="118" spans="2:2" x14ac:dyDescent="0.3">
      <c r="B118" s="42"/>
    </row>
    <row r="120" spans="2:2" x14ac:dyDescent="0.3">
      <c r="B120" s="42"/>
    </row>
    <row r="121" spans="2:2" x14ac:dyDescent="0.3">
      <c r="B121" s="42"/>
    </row>
    <row r="122" spans="2:2" x14ac:dyDescent="0.3">
      <c r="B122" s="42"/>
    </row>
    <row r="127" spans="2:2" x14ac:dyDescent="0.3">
      <c r="B127" s="31"/>
    </row>
    <row r="128" spans="2:2" x14ac:dyDescent="0.3">
      <c r="B128" s="77"/>
    </row>
    <row r="134" spans="2:2" x14ac:dyDescent="0.3">
      <c r="B134" s="43"/>
    </row>
    <row r="135" spans="2:2" x14ac:dyDescent="0.3">
      <c r="B135" s="42"/>
    </row>
    <row r="137" spans="2:2" x14ac:dyDescent="0.3">
      <c r="B137" s="42"/>
    </row>
    <row r="138" spans="2:2" x14ac:dyDescent="0.3">
      <c r="B138" s="42"/>
    </row>
    <row r="139" spans="2:2" x14ac:dyDescent="0.3">
      <c r="B139" s="42"/>
    </row>
    <row r="140" spans="2:2" x14ac:dyDescent="0.3">
      <c r="B140" s="42"/>
    </row>
    <row r="141" spans="2:2" x14ac:dyDescent="0.3">
      <c r="B141" s="42"/>
    </row>
    <row r="142" spans="2:2" x14ac:dyDescent="0.3">
      <c r="B142" s="42"/>
    </row>
    <row r="143" spans="2:2" x14ac:dyDescent="0.3">
      <c r="B143" s="42"/>
    </row>
    <row r="144" spans="2:2" x14ac:dyDescent="0.3">
      <c r="B144" s="42"/>
    </row>
    <row r="145" spans="2:2" x14ac:dyDescent="0.3">
      <c r="B145" s="42"/>
    </row>
    <row r="146" spans="2:2" x14ac:dyDescent="0.3">
      <c r="B146" s="42"/>
    </row>
    <row r="147" spans="2:2" x14ac:dyDescent="0.3">
      <c r="B147" s="42"/>
    </row>
    <row r="148" spans="2:2" x14ac:dyDescent="0.3">
      <c r="B148" s="42"/>
    </row>
    <row r="245" spans="2:2" x14ac:dyDescent="0.3">
      <c r="B245" s="39"/>
    </row>
    <row r="246" spans="2:2" x14ac:dyDescent="0.3">
      <c r="B246" s="42"/>
    </row>
    <row r="247" spans="2:2" x14ac:dyDescent="0.3">
      <c r="B247" s="42"/>
    </row>
    <row r="250" spans="2:2" x14ac:dyDescent="0.3">
      <c r="B250" s="42"/>
    </row>
    <row r="266" spans="2:2" x14ac:dyDescent="0.3">
      <c r="B266" s="39"/>
    </row>
    <row r="296" spans="2:2" x14ac:dyDescent="0.3">
      <c r="B296" s="31"/>
    </row>
    <row r="297" spans="2:2" x14ac:dyDescent="0.3">
      <c r="B297" s="42"/>
    </row>
    <row r="299" spans="2:2" x14ac:dyDescent="0.3">
      <c r="B299" s="42"/>
    </row>
    <row r="300" spans="2:2" x14ac:dyDescent="0.3">
      <c r="B300" s="42"/>
    </row>
    <row r="301" spans="2:2" x14ac:dyDescent="0.3">
      <c r="B301" s="42"/>
    </row>
    <row r="302" spans="2:2" x14ac:dyDescent="0.3">
      <c r="B302" s="42"/>
    </row>
    <row r="303" spans="2:2" x14ac:dyDescent="0.3">
      <c r="B303" s="42"/>
    </row>
    <row r="304" spans="2:2" x14ac:dyDescent="0.3">
      <c r="B304" s="42"/>
    </row>
    <row r="305" spans="2:2" x14ac:dyDescent="0.3">
      <c r="B305" s="42"/>
    </row>
    <row r="306" spans="2:2" x14ac:dyDescent="0.3">
      <c r="B306" s="42"/>
    </row>
    <row r="307" spans="2:2" x14ac:dyDescent="0.3">
      <c r="B307" s="42"/>
    </row>
    <row r="308" spans="2:2" x14ac:dyDescent="0.3">
      <c r="B308" s="42"/>
    </row>
    <row r="309" spans="2:2" x14ac:dyDescent="0.3">
      <c r="B309" s="42"/>
    </row>
    <row r="310" spans="2:2" x14ac:dyDescent="0.3">
      <c r="B310" s="42"/>
    </row>
    <row r="322" spans="2:2" x14ac:dyDescent="0.3">
      <c r="B322" s="42"/>
    </row>
    <row r="323" spans="2:2" x14ac:dyDescent="0.3">
      <c r="B323" s="42"/>
    </row>
    <row r="324" spans="2:2" x14ac:dyDescent="0.3">
      <c r="B324" s="42"/>
    </row>
    <row r="325" spans="2:2" x14ac:dyDescent="0.3">
      <c r="B325" s="42"/>
    </row>
    <row r="326" spans="2:2" x14ac:dyDescent="0.3">
      <c r="B326" s="42"/>
    </row>
    <row r="327" spans="2:2" x14ac:dyDescent="0.3">
      <c r="B327" s="42"/>
    </row>
    <row r="328" spans="2:2" x14ac:dyDescent="0.3">
      <c r="B328" s="42"/>
    </row>
    <row r="329" spans="2:2" x14ac:dyDescent="0.3">
      <c r="B329" s="42"/>
    </row>
    <row r="330" spans="2:2" x14ac:dyDescent="0.3">
      <c r="B330" s="42"/>
    </row>
    <row r="332" spans="2:2" x14ac:dyDescent="0.3">
      <c r="B332" s="42"/>
    </row>
    <row r="333" spans="2:2" x14ac:dyDescent="0.3">
      <c r="B333" s="42"/>
    </row>
    <row r="334" spans="2:2" x14ac:dyDescent="0.3">
      <c r="B334" s="42"/>
    </row>
    <row r="335" spans="2:2" x14ac:dyDescent="0.3">
      <c r="B335" s="42"/>
    </row>
    <row r="336" spans="2:2" x14ac:dyDescent="0.3">
      <c r="B336" s="42"/>
    </row>
    <row r="338" spans="2:2" x14ac:dyDescent="0.3">
      <c r="B338" s="42"/>
    </row>
    <row r="341" spans="2:2" x14ac:dyDescent="0.3">
      <c r="B341" s="42"/>
    </row>
    <row r="344" spans="2:2" x14ac:dyDescent="0.3">
      <c r="B344" s="42"/>
    </row>
    <row r="345" spans="2:2" x14ac:dyDescent="0.3">
      <c r="B345" s="42"/>
    </row>
    <row r="346" spans="2:2" x14ac:dyDescent="0.3">
      <c r="B346" s="42"/>
    </row>
    <row r="347" spans="2:2" x14ac:dyDescent="0.3">
      <c r="B347" s="42"/>
    </row>
    <row r="348" spans="2:2" x14ac:dyDescent="0.3">
      <c r="B348" s="42"/>
    </row>
    <row r="349" spans="2:2" x14ac:dyDescent="0.3">
      <c r="B349" s="42"/>
    </row>
    <row r="350" spans="2:2" x14ac:dyDescent="0.3">
      <c r="B350" s="42"/>
    </row>
    <row r="351" spans="2:2" x14ac:dyDescent="0.3">
      <c r="B351" s="42"/>
    </row>
    <row r="352" spans="2:2" x14ac:dyDescent="0.3">
      <c r="B352" s="42"/>
    </row>
    <row r="353" spans="2:2" x14ac:dyDescent="0.3">
      <c r="B353" s="42"/>
    </row>
    <row r="354" spans="2:2" x14ac:dyDescent="0.3">
      <c r="B354" s="42"/>
    </row>
    <row r="355" spans="2:2" x14ac:dyDescent="0.3">
      <c r="B355" s="42"/>
    </row>
    <row r="356" spans="2:2" x14ac:dyDescent="0.3">
      <c r="B356" s="42"/>
    </row>
    <row r="357" spans="2:2" x14ac:dyDescent="0.3">
      <c r="B357" s="42"/>
    </row>
    <row r="358" spans="2:2" x14ac:dyDescent="0.3">
      <c r="B358" s="42"/>
    </row>
    <row r="359" spans="2:2" x14ac:dyDescent="0.3">
      <c r="B359" s="42"/>
    </row>
    <row r="360" spans="2:2" x14ac:dyDescent="0.3">
      <c r="B360" s="42"/>
    </row>
    <row r="361" spans="2:2" x14ac:dyDescent="0.3">
      <c r="B361" s="42"/>
    </row>
    <row r="362" spans="2:2" x14ac:dyDescent="0.3">
      <c r="B362" s="42"/>
    </row>
    <row r="366" spans="2:2" x14ac:dyDescent="0.3">
      <c r="B366" s="31"/>
    </row>
    <row r="383" spans="2:2" x14ac:dyDescent="0.3">
      <c r="B383" s="78"/>
    </row>
  </sheetData>
  <sheetProtection algorithmName="SHA-512" hashValue="pwzzm3hAUtWrXjHnVGxRIpTq7wgL0cZ8i5SuT51V0eRK2lFo+F/RFUM07XDr9f/dymVQVbeUG9vTdsjbgmdcmw==" saltValue="+RdOMncpktLM+DjnKWs58w==" spinCount="100000" sheet="1" formatCells="0" formatColumns="0" formatRows="0" insertHyperlinks="0" sort="0" autoFilter="0" pivotTables="0"/>
  <protectedRanges>
    <protectedRange sqref="C6:C18 B19:C23 C32:C68 B32 A33:B68" name="Glossary"/>
  </protectedRanges>
  <pageMargins left="0.70866141732283472" right="0.70866141732283472" top="0.74803149606299213" bottom="0.74803149606299213" header="0.31496062992125984" footer="0.31496062992125984"/>
  <pageSetup paperSize="9" scale="50" orientation="landscape" r:id="rId1"/>
  <headerFooter>
    <oddHeader>&amp;R&amp;G</oddHeader>
  </headerFooter>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E36E00"/>
  </sheetPr>
  <dimension ref="A1:A174"/>
  <sheetViews>
    <sheetView zoomScale="60" zoomScaleNormal="60" workbookViewId="0"/>
  </sheetViews>
  <sheetFormatPr baseColWidth="10" defaultColWidth="9.109375" defaultRowHeight="14.4" x14ac:dyDescent="0.3"/>
  <cols>
    <col min="1" max="1" width="242" style="2" customWidth="1"/>
    <col min="2" max="16384" width="9.109375" style="2"/>
  </cols>
  <sheetData>
    <row r="1" spans="1:1" ht="31.2" x14ac:dyDescent="0.3">
      <c r="A1" s="22" t="s">
        <v>967</v>
      </c>
    </row>
    <row r="3" spans="1:1" ht="15" x14ac:dyDescent="0.3">
      <c r="A3" s="79"/>
    </row>
    <row r="4" spans="1:1" ht="34.799999999999997" x14ac:dyDescent="0.3">
      <c r="A4" s="80" t="s">
        <v>968</v>
      </c>
    </row>
    <row r="5" spans="1:1" ht="34.799999999999997" x14ac:dyDescent="0.3">
      <c r="A5" s="80" t="s">
        <v>969</v>
      </c>
    </row>
    <row r="6" spans="1:1" ht="34.799999999999997" x14ac:dyDescent="0.3">
      <c r="A6" s="80" t="s">
        <v>970</v>
      </c>
    </row>
    <row r="7" spans="1:1" ht="17.399999999999999" x14ac:dyDescent="0.3">
      <c r="A7" s="80"/>
    </row>
    <row r="8" spans="1:1" ht="18" x14ac:dyDescent="0.3">
      <c r="A8" s="81" t="s">
        <v>971</v>
      </c>
    </row>
    <row r="9" spans="1:1" ht="34.799999999999997" x14ac:dyDescent="0.35">
      <c r="A9" s="90" t="s">
        <v>1134</v>
      </c>
    </row>
    <row r="10" spans="1:1" ht="69.599999999999994" x14ac:dyDescent="0.3">
      <c r="A10" s="83" t="s">
        <v>972</v>
      </c>
    </row>
    <row r="11" spans="1:1" ht="34.799999999999997" x14ac:dyDescent="0.3">
      <c r="A11" s="83" t="s">
        <v>973</v>
      </c>
    </row>
    <row r="12" spans="1:1" ht="17.399999999999999" x14ac:dyDescent="0.3">
      <c r="A12" s="83" t="s">
        <v>974</v>
      </c>
    </row>
    <row r="13" spans="1:1" ht="17.399999999999999" x14ac:dyDescent="0.3">
      <c r="A13" s="83" t="s">
        <v>975</v>
      </c>
    </row>
    <row r="14" spans="1:1" ht="34.799999999999997" x14ac:dyDescent="0.3">
      <c r="A14" s="83" t="s">
        <v>976</v>
      </c>
    </row>
    <row r="15" spans="1:1" ht="17.399999999999999" x14ac:dyDescent="0.3">
      <c r="A15" s="83"/>
    </row>
    <row r="16" spans="1:1" ht="18" x14ac:dyDescent="0.3">
      <c r="A16" s="81" t="s">
        <v>977</v>
      </c>
    </row>
    <row r="17" spans="1:1" ht="17.399999999999999" x14ac:dyDescent="0.3">
      <c r="A17" s="84" t="s">
        <v>978</v>
      </c>
    </row>
    <row r="18" spans="1:1" ht="34.799999999999997" x14ac:dyDescent="0.3">
      <c r="A18" s="85" t="s">
        <v>979</v>
      </c>
    </row>
    <row r="19" spans="1:1" ht="34.799999999999997" x14ac:dyDescent="0.3">
      <c r="A19" s="85" t="s">
        <v>980</v>
      </c>
    </row>
    <row r="20" spans="1:1" ht="52.2" x14ac:dyDescent="0.3">
      <c r="A20" s="85" t="s">
        <v>981</v>
      </c>
    </row>
    <row r="21" spans="1:1" ht="87" x14ac:dyDescent="0.3">
      <c r="A21" s="85" t="s">
        <v>982</v>
      </c>
    </row>
    <row r="22" spans="1:1" ht="52.2" x14ac:dyDescent="0.3">
      <c r="A22" s="85" t="s">
        <v>983</v>
      </c>
    </row>
    <row r="23" spans="1:1" ht="34.799999999999997" x14ac:dyDescent="0.3">
      <c r="A23" s="85" t="s">
        <v>984</v>
      </c>
    </row>
    <row r="24" spans="1:1" ht="17.399999999999999" x14ac:dyDescent="0.3">
      <c r="A24" s="85" t="s">
        <v>985</v>
      </c>
    </row>
    <row r="25" spans="1:1" ht="17.399999999999999" x14ac:dyDescent="0.3">
      <c r="A25" s="84" t="s">
        <v>986</v>
      </c>
    </row>
    <row r="26" spans="1:1" ht="52.2" x14ac:dyDescent="0.35">
      <c r="A26" s="86" t="s">
        <v>987</v>
      </c>
    </row>
    <row r="27" spans="1:1" ht="17.399999999999999" x14ac:dyDescent="0.35">
      <c r="A27" s="86" t="s">
        <v>988</v>
      </c>
    </row>
    <row r="28" spans="1:1" ht="17.399999999999999" x14ac:dyDescent="0.3">
      <c r="A28" s="84" t="s">
        <v>989</v>
      </c>
    </row>
    <row r="29" spans="1:1" ht="34.799999999999997" x14ac:dyDescent="0.3">
      <c r="A29" s="85" t="s">
        <v>990</v>
      </c>
    </row>
    <row r="30" spans="1:1" ht="34.799999999999997" x14ac:dyDescent="0.3">
      <c r="A30" s="85" t="s">
        <v>991</v>
      </c>
    </row>
    <row r="31" spans="1:1" ht="34.799999999999997" x14ac:dyDescent="0.3">
      <c r="A31" s="85" t="s">
        <v>992</v>
      </c>
    </row>
    <row r="32" spans="1:1" ht="34.799999999999997" x14ac:dyDescent="0.3">
      <c r="A32" s="85" t="s">
        <v>993</v>
      </c>
    </row>
    <row r="33" spans="1:1" ht="17.399999999999999" x14ac:dyDescent="0.3">
      <c r="A33" s="85"/>
    </row>
    <row r="34" spans="1:1" ht="18" x14ac:dyDescent="0.3">
      <c r="A34" s="81" t="s">
        <v>994</v>
      </c>
    </row>
    <row r="35" spans="1:1" ht="17.399999999999999" x14ac:dyDescent="0.3">
      <c r="A35" s="84" t="s">
        <v>995</v>
      </c>
    </row>
    <row r="36" spans="1:1" ht="34.799999999999997" x14ac:dyDescent="0.3">
      <c r="A36" s="85" t="s">
        <v>996</v>
      </c>
    </row>
    <row r="37" spans="1:1" ht="34.799999999999997" x14ac:dyDescent="0.3">
      <c r="A37" s="85" t="s">
        <v>997</v>
      </c>
    </row>
    <row r="38" spans="1:1" ht="34.799999999999997" x14ac:dyDescent="0.3">
      <c r="A38" s="85" t="s">
        <v>998</v>
      </c>
    </row>
    <row r="39" spans="1:1" ht="17.399999999999999" x14ac:dyDescent="0.3">
      <c r="A39" s="85" t="s">
        <v>999</v>
      </c>
    </row>
    <row r="40" spans="1:1" ht="34.799999999999997" x14ac:dyDescent="0.3">
      <c r="A40" s="85" t="s">
        <v>1000</v>
      </c>
    </row>
    <row r="41" spans="1:1" ht="17.399999999999999" x14ac:dyDescent="0.3">
      <c r="A41" s="84" t="s">
        <v>1001</v>
      </c>
    </row>
    <row r="42" spans="1:1" ht="17.399999999999999" x14ac:dyDescent="0.3">
      <c r="A42" s="85" t="s">
        <v>1002</v>
      </c>
    </row>
    <row r="43" spans="1:1" ht="17.399999999999999" x14ac:dyDescent="0.35">
      <c r="A43" s="86" t="s">
        <v>1003</v>
      </c>
    </row>
    <row r="44" spans="1:1" ht="17.399999999999999" x14ac:dyDescent="0.3">
      <c r="A44" s="84" t="s">
        <v>1004</v>
      </c>
    </row>
    <row r="45" spans="1:1" ht="34.799999999999997" x14ac:dyDescent="0.35">
      <c r="A45" s="86" t="s">
        <v>1005</v>
      </c>
    </row>
    <row r="46" spans="1:1" ht="34.799999999999997" x14ac:dyDescent="0.3">
      <c r="A46" s="85" t="s">
        <v>1006</v>
      </c>
    </row>
    <row r="47" spans="1:1" ht="52.2" x14ac:dyDescent="0.3">
      <c r="A47" s="85" t="s">
        <v>1007</v>
      </c>
    </row>
    <row r="48" spans="1:1" ht="17.399999999999999" x14ac:dyDescent="0.3">
      <c r="A48" s="85" t="s">
        <v>1008</v>
      </c>
    </row>
    <row r="49" spans="1:1" ht="17.399999999999999" x14ac:dyDescent="0.35">
      <c r="A49" s="86" t="s">
        <v>1009</v>
      </c>
    </row>
    <row r="50" spans="1:1" ht="17.399999999999999" x14ac:dyDescent="0.3">
      <c r="A50" s="84" t="s">
        <v>1010</v>
      </c>
    </row>
    <row r="51" spans="1:1" ht="34.799999999999997" x14ac:dyDescent="0.35">
      <c r="A51" s="86" t="s">
        <v>1011</v>
      </c>
    </row>
    <row r="52" spans="1:1" ht="17.399999999999999" x14ac:dyDescent="0.3">
      <c r="A52" s="85" t="s">
        <v>1012</v>
      </c>
    </row>
    <row r="53" spans="1:1" ht="34.799999999999997" x14ac:dyDescent="0.35">
      <c r="A53" s="86" t="s">
        <v>1013</v>
      </c>
    </row>
    <row r="54" spans="1:1" ht="17.399999999999999" x14ac:dyDescent="0.3">
      <c r="A54" s="84" t="s">
        <v>1014</v>
      </c>
    </row>
    <row r="55" spans="1:1" ht="17.399999999999999" x14ac:dyDescent="0.35">
      <c r="A55" s="86" t="s">
        <v>1015</v>
      </c>
    </row>
    <row r="56" spans="1:1" ht="34.799999999999997" x14ac:dyDescent="0.3">
      <c r="A56" s="85" t="s">
        <v>1016</v>
      </c>
    </row>
    <row r="57" spans="1:1" ht="17.399999999999999" x14ac:dyDescent="0.3">
      <c r="A57" s="85" t="s">
        <v>1017</v>
      </c>
    </row>
    <row r="58" spans="1:1" ht="17.399999999999999" x14ac:dyDescent="0.3">
      <c r="A58" s="85" t="s">
        <v>1018</v>
      </c>
    </row>
    <row r="59" spans="1:1" ht="17.399999999999999" x14ac:dyDescent="0.3">
      <c r="A59" s="84" t="s">
        <v>1019</v>
      </c>
    </row>
    <row r="60" spans="1:1" ht="34.799999999999997" x14ac:dyDescent="0.3">
      <c r="A60" s="85" t="s">
        <v>1020</v>
      </c>
    </row>
    <row r="61" spans="1:1" ht="17.399999999999999" x14ac:dyDescent="0.3">
      <c r="A61" s="87"/>
    </row>
    <row r="62" spans="1:1" ht="18" x14ac:dyDescent="0.3">
      <c r="A62" s="81" t="s">
        <v>1021</v>
      </c>
    </row>
    <row r="63" spans="1:1" ht="17.399999999999999" x14ac:dyDescent="0.3">
      <c r="A63" s="84" t="s">
        <v>1022</v>
      </c>
    </row>
    <row r="64" spans="1:1" ht="34.799999999999997" x14ac:dyDescent="0.3">
      <c r="A64" s="85" t="s">
        <v>1023</v>
      </c>
    </row>
    <row r="65" spans="1:1" ht="17.399999999999999" x14ac:dyDescent="0.3">
      <c r="A65" s="85" t="s">
        <v>1024</v>
      </c>
    </row>
    <row r="66" spans="1:1" ht="34.799999999999997" x14ac:dyDescent="0.3">
      <c r="A66" s="83" t="s">
        <v>1025</v>
      </c>
    </row>
    <row r="67" spans="1:1" ht="34.799999999999997" x14ac:dyDescent="0.3">
      <c r="A67" s="83" t="s">
        <v>1026</v>
      </c>
    </row>
    <row r="68" spans="1:1" ht="34.799999999999997" x14ac:dyDescent="0.3">
      <c r="A68" s="83" t="s">
        <v>1027</v>
      </c>
    </row>
    <row r="69" spans="1:1" ht="17.399999999999999" x14ac:dyDescent="0.3">
      <c r="A69" s="88" t="s">
        <v>1028</v>
      </c>
    </row>
    <row r="70" spans="1:1" ht="52.2" x14ac:dyDescent="0.3">
      <c r="A70" s="83" t="s">
        <v>1029</v>
      </c>
    </row>
    <row r="71" spans="1:1" ht="17.399999999999999" x14ac:dyDescent="0.3">
      <c r="A71" s="83" t="s">
        <v>1030</v>
      </c>
    </row>
    <row r="72" spans="1:1" ht="17.399999999999999" x14ac:dyDescent="0.3">
      <c r="A72" s="88" t="s">
        <v>1031</v>
      </c>
    </row>
    <row r="73" spans="1:1" ht="17.399999999999999" x14ac:dyDescent="0.3">
      <c r="A73" s="83" t="s">
        <v>1032</v>
      </c>
    </row>
    <row r="74" spans="1:1" ht="17.399999999999999" x14ac:dyDescent="0.3">
      <c r="A74" s="88" t="s">
        <v>1033</v>
      </c>
    </row>
    <row r="75" spans="1:1" ht="34.799999999999997" x14ac:dyDescent="0.3">
      <c r="A75" s="83" t="s">
        <v>1034</v>
      </c>
    </row>
    <row r="76" spans="1:1" ht="17.399999999999999" x14ac:dyDescent="0.3">
      <c r="A76" s="83" t="s">
        <v>1035</v>
      </c>
    </row>
    <row r="77" spans="1:1" ht="52.2" x14ac:dyDescent="0.3">
      <c r="A77" s="83" t="s">
        <v>1036</v>
      </c>
    </row>
    <row r="78" spans="1:1" ht="17.399999999999999" x14ac:dyDescent="0.3">
      <c r="A78" s="88" t="s">
        <v>1037</v>
      </c>
    </row>
    <row r="79" spans="1:1" ht="17.399999999999999" x14ac:dyDescent="0.35">
      <c r="A79" s="82" t="s">
        <v>1038</v>
      </c>
    </row>
    <row r="80" spans="1:1" ht="17.399999999999999" x14ac:dyDescent="0.3">
      <c r="A80" s="88" t="s">
        <v>1039</v>
      </c>
    </row>
    <row r="81" spans="1:1" ht="34.799999999999997" x14ac:dyDescent="0.3">
      <c r="A81" s="83" t="s">
        <v>1040</v>
      </c>
    </row>
    <row r="82" spans="1:1" ht="34.799999999999997" x14ac:dyDescent="0.3">
      <c r="A82" s="83" t="s">
        <v>1041</v>
      </c>
    </row>
    <row r="83" spans="1:1" ht="34.799999999999997" x14ac:dyDescent="0.3">
      <c r="A83" s="83" t="s">
        <v>1042</v>
      </c>
    </row>
    <row r="84" spans="1:1" ht="34.799999999999997" x14ac:dyDescent="0.3">
      <c r="A84" s="83" t="s">
        <v>1043</v>
      </c>
    </row>
    <row r="85" spans="1:1" ht="34.799999999999997" x14ac:dyDescent="0.3">
      <c r="A85" s="83" t="s">
        <v>1044</v>
      </c>
    </row>
    <row r="86" spans="1:1" ht="17.399999999999999" x14ac:dyDescent="0.3">
      <c r="A86" s="88" t="s">
        <v>1045</v>
      </c>
    </row>
    <row r="87" spans="1:1" ht="17.399999999999999" x14ac:dyDescent="0.3">
      <c r="A87" s="83" t="s">
        <v>1046</v>
      </c>
    </row>
    <row r="88" spans="1:1" ht="34.799999999999997" x14ac:dyDescent="0.3">
      <c r="A88" s="83" t="s">
        <v>1047</v>
      </c>
    </row>
    <row r="89" spans="1:1" ht="17.399999999999999" x14ac:dyDescent="0.3">
      <c r="A89" s="88" t="s">
        <v>1048</v>
      </c>
    </row>
    <row r="90" spans="1:1" ht="34.799999999999997" x14ac:dyDescent="0.3">
      <c r="A90" s="83" t="s">
        <v>1049</v>
      </c>
    </row>
    <row r="91" spans="1:1" ht="17.399999999999999" x14ac:dyDescent="0.3">
      <c r="A91" s="88" t="s">
        <v>1050</v>
      </c>
    </row>
    <row r="92" spans="1:1" ht="17.399999999999999" x14ac:dyDescent="0.35">
      <c r="A92" s="82" t="s">
        <v>1051</v>
      </c>
    </row>
    <row r="93" spans="1:1" ht="17.399999999999999" x14ac:dyDescent="0.3">
      <c r="A93" s="83" t="s">
        <v>1052</v>
      </c>
    </row>
    <row r="94" spans="1:1" ht="17.399999999999999" x14ac:dyDescent="0.3">
      <c r="A94" s="83"/>
    </row>
    <row r="95" spans="1:1" ht="18" x14ac:dyDescent="0.3">
      <c r="A95" s="81" t="s">
        <v>1053</v>
      </c>
    </row>
    <row r="96" spans="1:1" ht="34.799999999999997" x14ac:dyDescent="0.35">
      <c r="A96" s="82" t="s">
        <v>1054</v>
      </c>
    </row>
    <row r="97" spans="1:1" ht="17.399999999999999" x14ac:dyDescent="0.35">
      <c r="A97" s="82" t="s">
        <v>1055</v>
      </c>
    </row>
    <row r="98" spans="1:1" ht="17.399999999999999" x14ac:dyDescent="0.3">
      <c r="A98" s="88" t="s">
        <v>1056</v>
      </c>
    </row>
    <row r="99" spans="1:1" ht="17.399999999999999" x14ac:dyDescent="0.3">
      <c r="A99" s="80" t="s">
        <v>1057</v>
      </c>
    </row>
    <row r="100" spans="1:1" ht="17.399999999999999" x14ac:dyDescent="0.3">
      <c r="A100" s="83" t="s">
        <v>1058</v>
      </c>
    </row>
    <row r="101" spans="1:1" ht="17.399999999999999" x14ac:dyDescent="0.3">
      <c r="A101" s="83" t="s">
        <v>1059</v>
      </c>
    </row>
    <row r="102" spans="1:1" ht="17.399999999999999" x14ac:dyDescent="0.3">
      <c r="A102" s="83" t="s">
        <v>1060</v>
      </c>
    </row>
    <row r="103" spans="1:1" ht="17.399999999999999" x14ac:dyDescent="0.3">
      <c r="A103" s="83" t="s">
        <v>1061</v>
      </c>
    </row>
    <row r="104" spans="1:1" ht="34.799999999999997" x14ac:dyDescent="0.3">
      <c r="A104" s="83" t="s">
        <v>1062</v>
      </c>
    </row>
    <row r="105" spans="1:1" ht="17.399999999999999" x14ac:dyDescent="0.3">
      <c r="A105" s="80" t="s">
        <v>1063</v>
      </c>
    </row>
    <row r="106" spans="1:1" ht="17.399999999999999" x14ac:dyDescent="0.3">
      <c r="A106" s="83" t="s">
        <v>1064</v>
      </c>
    </row>
    <row r="107" spans="1:1" ht="17.399999999999999" x14ac:dyDescent="0.3">
      <c r="A107" s="83" t="s">
        <v>1065</v>
      </c>
    </row>
    <row r="108" spans="1:1" ht="17.399999999999999" x14ac:dyDescent="0.3">
      <c r="A108" s="83" t="s">
        <v>1066</v>
      </c>
    </row>
    <row r="109" spans="1:1" ht="17.399999999999999" x14ac:dyDescent="0.3">
      <c r="A109" s="83" t="s">
        <v>1067</v>
      </c>
    </row>
    <row r="110" spans="1:1" ht="17.399999999999999" x14ac:dyDescent="0.3">
      <c r="A110" s="83" t="s">
        <v>1068</v>
      </c>
    </row>
    <row r="111" spans="1:1" ht="17.399999999999999" x14ac:dyDescent="0.3">
      <c r="A111" s="83" t="s">
        <v>1069</v>
      </c>
    </row>
    <row r="112" spans="1:1" ht="17.399999999999999" x14ac:dyDescent="0.3">
      <c r="A112" s="88" t="s">
        <v>1070</v>
      </c>
    </row>
    <row r="113" spans="1:1" ht="17.399999999999999" x14ac:dyDescent="0.3">
      <c r="A113" s="83" t="s">
        <v>1071</v>
      </c>
    </row>
    <row r="114" spans="1:1" ht="17.399999999999999" x14ac:dyDescent="0.3">
      <c r="A114" s="80" t="s">
        <v>1072</v>
      </c>
    </row>
    <row r="115" spans="1:1" ht="17.399999999999999" x14ac:dyDescent="0.3">
      <c r="A115" s="83" t="s">
        <v>1073</v>
      </c>
    </row>
    <row r="116" spans="1:1" ht="17.399999999999999" x14ac:dyDescent="0.3">
      <c r="A116" s="83" t="s">
        <v>1074</v>
      </c>
    </row>
    <row r="117" spans="1:1" ht="17.399999999999999" x14ac:dyDescent="0.3">
      <c r="A117" s="80" t="s">
        <v>1075</v>
      </c>
    </row>
    <row r="118" spans="1:1" ht="17.399999999999999" x14ac:dyDescent="0.3">
      <c r="A118" s="83" t="s">
        <v>1076</v>
      </c>
    </row>
    <row r="119" spans="1:1" ht="17.399999999999999" x14ac:dyDescent="0.3">
      <c r="A119" s="83" t="s">
        <v>1077</v>
      </c>
    </row>
    <row r="120" spans="1:1" ht="17.399999999999999" x14ac:dyDescent="0.3">
      <c r="A120" s="83" t="s">
        <v>1078</v>
      </c>
    </row>
    <row r="121" spans="1:1" ht="17.399999999999999" x14ac:dyDescent="0.3">
      <c r="A121" s="88" t="s">
        <v>1079</v>
      </c>
    </row>
    <row r="122" spans="1:1" ht="17.399999999999999" x14ac:dyDescent="0.3">
      <c r="A122" s="80" t="s">
        <v>1080</v>
      </c>
    </row>
    <row r="123" spans="1:1" ht="17.399999999999999" x14ac:dyDescent="0.3">
      <c r="A123" s="80" t="s">
        <v>1081</v>
      </c>
    </row>
    <row r="124" spans="1:1" ht="17.399999999999999" x14ac:dyDescent="0.3">
      <c r="A124" s="83" t="s">
        <v>1082</v>
      </c>
    </row>
    <row r="125" spans="1:1" ht="17.399999999999999" x14ac:dyDescent="0.3">
      <c r="A125" s="83" t="s">
        <v>1083</v>
      </c>
    </row>
    <row r="126" spans="1:1" ht="17.399999999999999" x14ac:dyDescent="0.3">
      <c r="A126" s="83" t="s">
        <v>1084</v>
      </c>
    </row>
    <row r="127" spans="1:1" ht="17.399999999999999" x14ac:dyDescent="0.3">
      <c r="A127" s="83" t="s">
        <v>1085</v>
      </c>
    </row>
    <row r="128" spans="1:1" ht="17.399999999999999" x14ac:dyDescent="0.3">
      <c r="A128" s="83" t="s">
        <v>1086</v>
      </c>
    </row>
    <row r="129" spans="1:1" ht="17.399999999999999" x14ac:dyDescent="0.3">
      <c r="A129" s="88" t="s">
        <v>1087</v>
      </c>
    </row>
    <row r="130" spans="1:1" ht="34.799999999999997" x14ac:dyDescent="0.3">
      <c r="A130" s="83" t="s">
        <v>1088</v>
      </c>
    </row>
    <row r="131" spans="1:1" ht="69.599999999999994" x14ac:dyDescent="0.3">
      <c r="A131" s="83" t="s">
        <v>1089</v>
      </c>
    </row>
    <row r="132" spans="1:1" ht="34.799999999999997" x14ac:dyDescent="0.3">
      <c r="A132" s="83" t="s">
        <v>1090</v>
      </c>
    </row>
    <row r="133" spans="1:1" ht="17.399999999999999" x14ac:dyDescent="0.3">
      <c r="A133" s="88" t="s">
        <v>1091</v>
      </c>
    </row>
    <row r="134" spans="1:1" ht="34.799999999999997" x14ac:dyDescent="0.3">
      <c r="A134" s="80" t="s">
        <v>1092</v>
      </c>
    </row>
    <row r="135" spans="1:1" ht="17.399999999999999" x14ac:dyDescent="0.3">
      <c r="A135" s="80"/>
    </row>
    <row r="136" spans="1:1" ht="18" x14ac:dyDescent="0.3">
      <c r="A136" s="81" t="s">
        <v>1093</v>
      </c>
    </row>
    <row r="137" spans="1:1" ht="17.399999999999999" x14ac:dyDescent="0.3">
      <c r="A137" s="83" t="s">
        <v>1094</v>
      </c>
    </row>
    <row r="138" spans="1:1" ht="34.799999999999997" x14ac:dyDescent="0.3">
      <c r="A138" s="85" t="s">
        <v>1095</v>
      </c>
    </row>
    <row r="139" spans="1:1" ht="34.799999999999997" x14ac:dyDescent="0.3">
      <c r="A139" s="85" t="s">
        <v>1096</v>
      </c>
    </row>
    <row r="140" spans="1:1" ht="17.399999999999999" x14ac:dyDescent="0.3">
      <c r="A140" s="84" t="s">
        <v>1097</v>
      </c>
    </row>
    <row r="141" spans="1:1" ht="17.399999999999999" x14ac:dyDescent="0.3">
      <c r="A141" s="89" t="s">
        <v>1098</v>
      </c>
    </row>
    <row r="142" spans="1:1" ht="34.799999999999997" x14ac:dyDescent="0.35">
      <c r="A142" s="86" t="s">
        <v>1099</v>
      </c>
    </row>
    <row r="143" spans="1:1" ht="17.399999999999999" x14ac:dyDescent="0.3">
      <c r="A143" s="85" t="s">
        <v>1100</v>
      </c>
    </row>
    <row r="144" spans="1:1" ht="17.399999999999999" x14ac:dyDescent="0.3">
      <c r="A144" s="85" t="s">
        <v>1101</v>
      </c>
    </row>
    <row r="145" spans="1:1" ht="17.399999999999999" x14ac:dyDescent="0.3">
      <c r="A145" s="89" t="s">
        <v>1102</v>
      </c>
    </row>
    <row r="146" spans="1:1" ht="17.399999999999999" x14ac:dyDescent="0.3">
      <c r="A146" s="84" t="s">
        <v>1103</v>
      </c>
    </row>
    <row r="147" spans="1:1" ht="17.399999999999999" x14ac:dyDescent="0.3">
      <c r="A147" s="89" t="s">
        <v>1104</v>
      </c>
    </row>
    <row r="148" spans="1:1" ht="17.399999999999999" x14ac:dyDescent="0.3">
      <c r="A148" s="85" t="s">
        <v>1105</v>
      </c>
    </row>
    <row r="149" spans="1:1" ht="17.399999999999999" x14ac:dyDescent="0.3">
      <c r="A149" s="85" t="s">
        <v>1106</v>
      </c>
    </row>
    <row r="150" spans="1:1" ht="17.399999999999999" x14ac:dyDescent="0.3">
      <c r="A150" s="85" t="s">
        <v>1107</v>
      </c>
    </row>
    <row r="151" spans="1:1" ht="34.799999999999997" x14ac:dyDescent="0.3">
      <c r="A151" s="89" t="s">
        <v>1108</v>
      </c>
    </row>
    <row r="152" spans="1:1" ht="17.399999999999999" x14ac:dyDescent="0.3">
      <c r="A152" s="84" t="s">
        <v>1109</v>
      </c>
    </row>
    <row r="153" spans="1:1" ht="17.399999999999999" x14ac:dyDescent="0.3">
      <c r="A153" s="85" t="s">
        <v>1110</v>
      </c>
    </row>
    <row r="154" spans="1:1" ht="17.399999999999999" x14ac:dyDescent="0.3">
      <c r="A154" s="85" t="s">
        <v>1111</v>
      </c>
    </row>
    <row r="155" spans="1:1" ht="17.399999999999999" x14ac:dyDescent="0.3">
      <c r="A155" s="85" t="s">
        <v>1112</v>
      </c>
    </row>
    <row r="156" spans="1:1" ht="17.399999999999999" x14ac:dyDescent="0.3">
      <c r="A156" s="85" t="s">
        <v>1113</v>
      </c>
    </row>
    <row r="157" spans="1:1" ht="34.799999999999997" x14ac:dyDescent="0.3">
      <c r="A157" s="85" t="s">
        <v>1114</v>
      </c>
    </row>
    <row r="158" spans="1:1" ht="34.799999999999997" x14ac:dyDescent="0.3">
      <c r="A158" s="85" t="s">
        <v>1115</v>
      </c>
    </row>
    <row r="159" spans="1:1" ht="17.399999999999999" x14ac:dyDescent="0.3">
      <c r="A159" s="84" t="s">
        <v>1116</v>
      </c>
    </row>
    <row r="160" spans="1:1" ht="34.799999999999997" x14ac:dyDescent="0.3">
      <c r="A160" s="85" t="s">
        <v>1117</v>
      </c>
    </row>
    <row r="161" spans="1:1" ht="34.799999999999997" x14ac:dyDescent="0.3">
      <c r="A161" s="85" t="s">
        <v>1118</v>
      </c>
    </row>
    <row r="162" spans="1:1" ht="17.399999999999999" x14ac:dyDescent="0.3">
      <c r="A162" s="85" t="s">
        <v>1119</v>
      </c>
    </row>
    <row r="163" spans="1:1" ht="17.399999999999999" x14ac:dyDescent="0.3">
      <c r="A163" s="84" t="s">
        <v>1120</v>
      </c>
    </row>
    <row r="164" spans="1:1" ht="34.799999999999997" x14ac:dyDescent="0.35">
      <c r="A164" s="91" t="s">
        <v>1135</v>
      </c>
    </row>
    <row r="165" spans="1:1" ht="34.799999999999997" x14ac:dyDescent="0.3">
      <c r="A165" s="85" t="s">
        <v>1121</v>
      </c>
    </row>
    <row r="166" spans="1:1" ht="17.399999999999999" x14ac:dyDescent="0.3">
      <c r="A166" s="84" t="s">
        <v>1122</v>
      </c>
    </row>
    <row r="167" spans="1:1" ht="17.399999999999999" x14ac:dyDescent="0.3">
      <c r="A167" s="85" t="s">
        <v>1123</v>
      </c>
    </row>
    <row r="168" spans="1:1" ht="17.399999999999999" x14ac:dyDescent="0.3">
      <c r="A168" s="84" t="s">
        <v>1124</v>
      </c>
    </row>
    <row r="169" spans="1:1" ht="17.399999999999999" x14ac:dyDescent="0.35">
      <c r="A169" s="86" t="s">
        <v>1125</v>
      </c>
    </row>
    <row r="170" spans="1:1" ht="17.399999999999999" x14ac:dyDescent="0.35">
      <c r="A170" s="86"/>
    </row>
    <row r="171" spans="1:1" ht="17.399999999999999" x14ac:dyDescent="0.35">
      <c r="A171" s="86"/>
    </row>
    <row r="172" spans="1:1" ht="17.399999999999999" x14ac:dyDescent="0.35">
      <c r="A172" s="86"/>
    </row>
    <row r="173" spans="1:1" ht="17.399999999999999" x14ac:dyDescent="0.35">
      <c r="A173" s="86"/>
    </row>
    <row r="174" spans="1:1" ht="17.399999999999999" x14ac:dyDescent="0.35">
      <c r="A174" s="86"/>
    </row>
  </sheetData>
  <sheetProtection sheet="1" objects="1" scenarios="1"/>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rowBreaks count="1" manualBreakCount="1">
    <brk id="14" man="1"/>
  </rowBreaks>
  <legacyDrawingHF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243386"/>
  </sheetPr>
  <dimension ref="A1:N112"/>
  <sheetViews>
    <sheetView zoomScale="80" zoomScaleNormal="80" workbookViewId="0">
      <selection activeCell="C25" sqref="C25"/>
    </sheetView>
  </sheetViews>
  <sheetFormatPr baseColWidth="10" defaultColWidth="8.88671875" defaultRowHeight="14.4" outlineLevelRow="1" x14ac:dyDescent="0.3"/>
  <cols>
    <col min="1" max="1" width="13.21875" style="25" customWidth="1"/>
    <col min="2" max="2" width="60.44140625" style="25" bestFit="1" customWidth="1"/>
    <col min="3" max="7" width="41" style="25" customWidth="1"/>
    <col min="8" max="8" width="7.21875" style="25" customWidth="1"/>
    <col min="9" max="9" width="92" style="25" customWidth="1"/>
    <col min="10" max="11" width="47.77734375" style="25" customWidth="1"/>
    <col min="12" max="12" width="7.21875" style="25" customWidth="1"/>
    <col min="13" max="13" width="25.77734375" style="25" customWidth="1"/>
    <col min="14" max="14" width="25.77734375" style="23" customWidth="1"/>
    <col min="15" max="16384" width="8.88671875" style="54"/>
  </cols>
  <sheetData>
    <row r="1" spans="1:13" ht="45" customHeight="1" x14ac:dyDescent="0.3">
      <c r="A1" s="189" t="s">
        <v>1252</v>
      </c>
      <c r="B1" s="189"/>
    </row>
    <row r="2" spans="1:13" ht="31.2" x14ac:dyDescent="0.3">
      <c r="A2" s="141" t="s">
        <v>1251</v>
      </c>
      <c r="B2" s="141"/>
      <c r="C2" s="23"/>
      <c r="D2" s="23"/>
      <c r="E2" s="23"/>
      <c r="F2" s="148" t="s">
        <v>1297</v>
      </c>
      <c r="G2" s="57"/>
      <c r="H2" s="23"/>
      <c r="I2" s="22"/>
      <c r="J2" s="23"/>
      <c r="K2" s="23"/>
      <c r="L2" s="23"/>
      <c r="M2" s="23"/>
    </row>
    <row r="3" spans="1:13" ht="15" thickBot="1" x14ac:dyDescent="0.35">
      <c r="A3" s="23"/>
      <c r="B3" s="24"/>
      <c r="C3" s="24"/>
      <c r="D3" s="23"/>
      <c r="E3" s="23"/>
      <c r="F3" s="23"/>
      <c r="G3" s="23"/>
      <c r="H3" s="23"/>
      <c r="L3" s="23"/>
      <c r="M3" s="23"/>
    </row>
    <row r="4" spans="1:13" ht="18.600000000000001" thickBot="1" x14ac:dyDescent="0.35">
      <c r="A4" s="26"/>
      <c r="B4" s="27" t="s">
        <v>20</v>
      </c>
      <c r="C4" s="28" t="s">
        <v>160</v>
      </c>
      <c r="D4" s="26"/>
      <c r="E4" s="26"/>
      <c r="F4" s="23"/>
      <c r="G4" s="23"/>
      <c r="H4" s="23"/>
      <c r="I4" s="36" t="s">
        <v>1244</v>
      </c>
      <c r="J4" s="76" t="s">
        <v>947</v>
      </c>
      <c r="L4" s="23"/>
      <c r="M4" s="23"/>
    </row>
    <row r="5" spans="1:13" ht="15" thickBot="1" x14ac:dyDescent="0.35">
      <c r="H5" s="23"/>
      <c r="I5" s="96" t="s">
        <v>949</v>
      </c>
      <c r="J5" s="25" t="s">
        <v>950</v>
      </c>
      <c r="L5" s="23"/>
      <c r="M5" s="23"/>
    </row>
    <row r="6" spans="1:13" ht="18" x14ac:dyDescent="0.3">
      <c r="A6" s="29"/>
      <c r="B6" s="30" t="s">
        <v>1153</v>
      </c>
      <c r="C6" s="29"/>
      <c r="E6" s="31"/>
      <c r="F6" s="31"/>
      <c r="G6" s="31"/>
      <c r="H6" s="23"/>
      <c r="I6" s="96" t="s">
        <v>952</v>
      </c>
      <c r="J6" s="25" t="s">
        <v>953</v>
      </c>
      <c r="L6" s="23"/>
      <c r="M6" s="23"/>
    </row>
    <row r="7" spans="1:13" x14ac:dyDescent="0.3">
      <c r="B7" s="33" t="s">
        <v>1250</v>
      </c>
      <c r="H7" s="23"/>
      <c r="I7" s="96" t="s">
        <v>955</v>
      </c>
      <c r="J7" s="25" t="s">
        <v>956</v>
      </c>
      <c r="L7" s="23"/>
      <c r="M7" s="23"/>
    </row>
    <row r="8" spans="1:13" x14ac:dyDescent="0.3">
      <c r="B8" s="33" t="s">
        <v>1166</v>
      </c>
      <c r="H8" s="23"/>
      <c r="I8" s="96" t="s">
        <v>1242</v>
      </c>
      <c r="J8" s="25" t="s">
        <v>1243</v>
      </c>
      <c r="L8" s="23"/>
      <c r="M8" s="23"/>
    </row>
    <row r="9" spans="1:13" ht="15" thickBot="1" x14ac:dyDescent="0.35">
      <c r="B9" s="34" t="s">
        <v>1188</v>
      </c>
      <c r="H9" s="23"/>
      <c r="L9" s="23"/>
      <c r="M9" s="23"/>
    </row>
    <row r="10" spans="1:13" x14ac:dyDescent="0.3">
      <c r="B10" s="35"/>
      <c r="H10" s="23"/>
      <c r="I10" s="97" t="s">
        <v>1246</v>
      </c>
      <c r="L10" s="23"/>
      <c r="M10" s="23"/>
    </row>
    <row r="11" spans="1:13" x14ac:dyDescent="0.3">
      <c r="B11" s="35"/>
      <c r="H11" s="23"/>
      <c r="I11" s="97" t="s">
        <v>1248</v>
      </c>
      <c r="L11" s="23"/>
      <c r="M11" s="23"/>
    </row>
    <row r="12" spans="1:13" ht="36" x14ac:dyDescent="0.3">
      <c r="A12" s="36" t="s">
        <v>29</v>
      </c>
      <c r="B12" s="36" t="s">
        <v>1234</v>
      </c>
      <c r="C12" s="37"/>
      <c r="D12" s="37"/>
      <c r="E12" s="37"/>
      <c r="F12" s="37"/>
      <c r="G12" s="37"/>
      <c r="H12" s="23"/>
      <c r="L12" s="23"/>
      <c r="M12" s="23"/>
    </row>
    <row r="13" spans="1:13" ht="15" customHeight="1" x14ac:dyDescent="0.3">
      <c r="A13" s="44"/>
      <c r="B13" s="45" t="s">
        <v>1165</v>
      </c>
      <c r="C13" s="44" t="s">
        <v>1233</v>
      </c>
      <c r="D13" s="44" t="s">
        <v>1245</v>
      </c>
      <c r="E13" s="46"/>
      <c r="F13" s="47"/>
      <c r="G13" s="47"/>
      <c r="H13" s="23"/>
      <c r="L13" s="23"/>
      <c r="M13" s="23"/>
    </row>
    <row r="14" spans="1:13" x14ac:dyDescent="0.3">
      <c r="A14" s="25" t="s">
        <v>1154</v>
      </c>
      <c r="B14" s="42" t="s">
        <v>1143</v>
      </c>
      <c r="C14" s="93" t="s">
        <v>1451</v>
      </c>
      <c r="D14" s="182" t="s">
        <v>1452</v>
      </c>
      <c r="E14" s="31"/>
      <c r="F14" s="31"/>
      <c r="G14" s="31"/>
      <c r="H14" s="23"/>
      <c r="L14" s="23"/>
      <c r="M14" s="23"/>
    </row>
    <row r="15" spans="1:13" x14ac:dyDescent="0.3">
      <c r="A15" s="25" t="s">
        <v>1155</v>
      </c>
      <c r="B15" s="42" t="s">
        <v>428</v>
      </c>
      <c r="C15" s="182" t="s">
        <v>1451</v>
      </c>
      <c r="D15" s="182" t="s">
        <v>1452</v>
      </c>
      <c r="E15" s="31"/>
      <c r="F15" s="31"/>
      <c r="G15" s="31"/>
      <c r="H15" s="23"/>
      <c r="L15" s="23"/>
      <c r="M15" s="23"/>
    </row>
    <row r="16" spans="1:13" x14ac:dyDescent="0.3">
      <c r="A16" s="25" t="s">
        <v>1156</v>
      </c>
      <c r="B16" s="42" t="s">
        <v>1144</v>
      </c>
      <c r="C16" s="182" t="s">
        <v>953</v>
      </c>
      <c r="D16" s="182" t="s">
        <v>953</v>
      </c>
      <c r="E16" s="31"/>
      <c r="F16" s="31"/>
      <c r="G16" s="31"/>
      <c r="H16" s="23"/>
      <c r="L16" s="23"/>
      <c r="M16" s="23"/>
    </row>
    <row r="17" spans="1:13" x14ac:dyDescent="0.3">
      <c r="A17" s="25" t="s">
        <v>1157</v>
      </c>
      <c r="B17" s="42" t="s">
        <v>1145</v>
      </c>
      <c r="C17" s="182" t="s">
        <v>953</v>
      </c>
      <c r="D17" s="182" t="s">
        <v>953</v>
      </c>
      <c r="E17" s="31"/>
      <c r="F17" s="31"/>
      <c r="G17" s="31"/>
      <c r="H17" s="23"/>
      <c r="L17" s="23"/>
      <c r="M17" s="23"/>
    </row>
    <row r="18" spans="1:13" x14ac:dyDescent="0.3">
      <c r="A18" s="25" t="s">
        <v>1158</v>
      </c>
      <c r="B18" s="42" t="s">
        <v>1146</v>
      </c>
      <c r="C18" s="182" t="s">
        <v>953</v>
      </c>
      <c r="D18" s="182" t="s">
        <v>953</v>
      </c>
      <c r="E18" s="31"/>
      <c r="F18" s="31"/>
      <c r="G18" s="31"/>
      <c r="H18" s="23"/>
      <c r="L18" s="23"/>
      <c r="M18" s="23"/>
    </row>
    <row r="19" spans="1:13" x14ac:dyDescent="0.3">
      <c r="A19" s="25" t="s">
        <v>1159</v>
      </c>
      <c r="B19" s="42" t="s">
        <v>1147</v>
      </c>
      <c r="C19" s="182" t="s">
        <v>953</v>
      </c>
      <c r="D19" s="182" t="s">
        <v>953</v>
      </c>
      <c r="E19" s="31"/>
      <c r="F19" s="31"/>
      <c r="G19" s="31"/>
      <c r="H19" s="23"/>
      <c r="L19" s="23"/>
      <c r="M19" s="23"/>
    </row>
    <row r="20" spans="1:13" x14ac:dyDescent="0.3">
      <c r="A20" s="25" t="s">
        <v>1160</v>
      </c>
      <c r="B20" s="42" t="s">
        <v>1148</v>
      </c>
      <c r="C20" s="182" t="s">
        <v>953</v>
      </c>
      <c r="D20" s="182" t="s">
        <v>953</v>
      </c>
      <c r="E20" s="31"/>
      <c r="F20" s="31"/>
      <c r="G20" s="31"/>
      <c r="H20" s="23"/>
      <c r="L20" s="23"/>
      <c r="M20" s="23"/>
    </row>
    <row r="21" spans="1:13" x14ac:dyDescent="0.3">
      <c r="A21" s="25" t="s">
        <v>1161</v>
      </c>
      <c r="B21" s="42" t="s">
        <v>1149</v>
      </c>
      <c r="C21" s="182" t="s">
        <v>953</v>
      </c>
      <c r="D21" s="182" t="s">
        <v>953</v>
      </c>
      <c r="E21" s="31"/>
      <c r="F21" s="31"/>
      <c r="G21" s="31"/>
      <c r="H21" s="23"/>
      <c r="L21" s="23"/>
      <c r="M21" s="23"/>
    </row>
    <row r="22" spans="1:13" x14ac:dyDescent="0.3">
      <c r="A22" s="25" t="s">
        <v>1162</v>
      </c>
      <c r="B22" s="42" t="s">
        <v>1150</v>
      </c>
      <c r="C22" s="182" t="s">
        <v>953</v>
      </c>
      <c r="D22" s="182" t="s">
        <v>953</v>
      </c>
      <c r="E22" s="31"/>
      <c r="F22" s="31"/>
      <c r="G22" s="31"/>
      <c r="H22" s="23"/>
      <c r="L22" s="23"/>
      <c r="M22" s="23"/>
    </row>
    <row r="23" spans="1:13" x14ac:dyDescent="0.3">
      <c r="A23" s="25" t="s">
        <v>1163</v>
      </c>
      <c r="B23" s="42" t="s">
        <v>1229</v>
      </c>
      <c r="C23" s="182" t="s">
        <v>953</v>
      </c>
      <c r="D23" s="182" t="s">
        <v>953</v>
      </c>
      <c r="E23" s="31"/>
      <c r="F23" s="31"/>
      <c r="G23" s="31"/>
      <c r="H23" s="23"/>
      <c r="L23" s="23"/>
      <c r="M23" s="23"/>
    </row>
    <row r="24" spans="1:13" x14ac:dyDescent="0.3">
      <c r="A24" s="25" t="s">
        <v>1231</v>
      </c>
      <c r="B24" s="42" t="s">
        <v>1230</v>
      </c>
      <c r="C24" s="182" t="s">
        <v>953</v>
      </c>
      <c r="D24" s="182" t="s">
        <v>953</v>
      </c>
      <c r="E24" s="31"/>
      <c r="F24" s="31"/>
      <c r="G24" s="31"/>
      <c r="H24" s="23"/>
      <c r="L24" s="23"/>
      <c r="M24" s="23"/>
    </row>
    <row r="25" spans="1:13" outlineLevel="1" x14ac:dyDescent="0.3">
      <c r="A25" s="25" t="s">
        <v>1164</v>
      </c>
      <c r="B25" s="40"/>
      <c r="E25" s="31"/>
      <c r="F25" s="31"/>
      <c r="G25" s="31"/>
      <c r="H25" s="23"/>
      <c r="L25" s="23"/>
      <c r="M25" s="23"/>
    </row>
    <row r="26" spans="1:13" outlineLevel="1" x14ac:dyDescent="0.3">
      <c r="A26" s="25" t="s">
        <v>1167</v>
      </c>
      <c r="B26" s="40"/>
      <c r="E26" s="31"/>
      <c r="F26" s="31"/>
      <c r="G26" s="31"/>
      <c r="H26" s="23"/>
      <c r="L26" s="23"/>
      <c r="M26" s="23"/>
    </row>
    <row r="27" spans="1:13" outlineLevel="1" x14ac:dyDescent="0.3">
      <c r="A27" s="25" t="s">
        <v>1168</v>
      </c>
      <c r="B27" s="40"/>
      <c r="E27" s="31"/>
      <c r="F27" s="31"/>
      <c r="G27" s="31"/>
      <c r="H27" s="23"/>
      <c r="L27" s="23"/>
      <c r="M27" s="23"/>
    </row>
    <row r="28" spans="1:13" outlineLevel="1" x14ac:dyDescent="0.3">
      <c r="A28" s="25" t="s">
        <v>1169</v>
      </c>
      <c r="B28" s="40"/>
      <c r="E28" s="31"/>
      <c r="F28" s="31"/>
      <c r="G28" s="31"/>
      <c r="H28" s="23"/>
      <c r="L28" s="23"/>
      <c r="M28" s="23"/>
    </row>
    <row r="29" spans="1:13" outlineLevel="1" x14ac:dyDescent="0.3">
      <c r="A29" s="25" t="s">
        <v>1170</v>
      </c>
      <c r="B29" s="40"/>
      <c r="E29" s="31"/>
      <c r="F29" s="31"/>
      <c r="G29" s="31"/>
      <c r="H29" s="23"/>
      <c r="L29" s="23"/>
      <c r="M29" s="23"/>
    </row>
    <row r="30" spans="1:13" outlineLevel="1" x14ac:dyDescent="0.3">
      <c r="A30" s="25" t="s">
        <v>1171</v>
      </c>
      <c r="B30" s="40"/>
      <c r="E30" s="31"/>
      <c r="F30" s="31"/>
      <c r="G30" s="31"/>
      <c r="H30" s="23"/>
      <c r="L30" s="23"/>
      <c r="M30" s="23"/>
    </row>
    <row r="31" spans="1:13" outlineLevel="1" x14ac:dyDescent="0.3">
      <c r="A31" s="25" t="s">
        <v>1172</v>
      </c>
      <c r="B31" s="40"/>
      <c r="E31" s="31"/>
      <c r="F31" s="31"/>
      <c r="G31" s="31"/>
      <c r="H31" s="23"/>
      <c r="L31" s="23"/>
      <c r="M31" s="23"/>
    </row>
    <row r="32" spans="1:13" outlineLevel="1" x14ac:dyDescent="0.3">
      <c r="A32" s="25" t="s">
        <v>1173</v>
      </c>
      <c r="B32" s="40"/>
      <c r="E32" s="31"/>
      <c r="F32" s="31"/>
      <c r="G32" s="31"/>
      <c r="H32" s="23"/>
      <c r="L32" s="23"/>
      <c r="M32" s="23"/>
    </row>
    <row r="33" spans="1:13" ht="18" x14ac:dyDescent="0.3">
      <c r="A33" s="37"/>
      <c r="B33" s="36" t="s">
        <v>1166</v>
      </c>
      <c r="C33" s="37"/>
      <c r="D33" s="37"/>
      <c r="E33" s="37"/>
      <c r="F33" s="37"/>
      <c r="G33" s="37"/>
      <c r="H33" s="23"/>
      <c r="L33" s="23"/>
      <c r="M33" s="23"/>
    </row>
    <row r="34" spans="1:13" ht="15" customHeight="1" x14ac:dyDescent="0.3">
      <c r="A34" s="44"/>
      <c r="B34" s="45" t="s">
        <v>1151</v>
      </c>
      <c r="C34" s="44" t="s">
        <v>1241</v>
      </c>
      <c r="D34" s="44" t="s">
        <v>1245</v>
      </c>
      <c r="E34" s="44" t="s">
        <v>1152</v>
      </c>
      <c r="F34" s="47"/>
      <c r="G34" s="47"/>
      <c r="H34" s="23"/>
      <c r="L34" s="23"/>
      <c r="M34" s="23"/>
    </row>
    <row r="35" spans="1:13" x14ac:dyDescent="0.3">
      <c r="A35" s="25" t="s">
        <v>1189</v>
      </c>
      <c r="B35" s="93" t="s">
        <v>953</v>
      </c>
      <c r="C35" s="182" t="s">
        <v>953</v>
      </c>
      <c r="D35" s="182" t="s">
        <v>953</v>
      </c>
      <c r="E35" s="182" t="s">
        <v>953</v>
      </c>
      <c r="F35" s="94"/>
      <c r="G35" s="94"/>
      <c r="H35" s="23"/>
      <c r="L35" s="23"/>
      <c r="M35" s="23"/>
    </row>
    <row r="36" spans="1:13" x14ac:dyDescent="0.3">
      <c r="A36" s="25" t="s">
        <v>1190</v>
      </c>
      <c r="B36" s="42"/>
      <c r="H36" s="23"/>
      <c r="L36" s="23"/>
      <c r="M36" s="23"/>
    </row>
    <row r="37" spans="1:13" x14ac:dyDescent="0.3">
      <c r="A37" s="25" t="s">
        <v>1191</v>
      </c>
      <c r="B37" s="42"/>
      <c r="H37" s="23"/>
      <c r="L37" s="23"/>
      <c r="M37" s="23"/>
    </row>
    <row r="38" spans="1:13" x14ac:dyDescent="0.3">
      <c r="A38" s="25" t="s">
        <v>1192</v>
      </c>
      <c r="B38" s="42"/>
      <c r="H38" s="23"/>
      <c r="L38" s="23"/>
      <c r="M38" s="23"/>
    </row>
    <row r="39" spans="1:13" x14ac:dyDescent="0.3">
      <c r="A39" s="25" t="s">
        <v>1193</v>
      </c>
      <c r="B39" s="42"/>
      <c r="H39" s="23"/>
      <c r="L39" s="23"/>
      <c r="M39" s="23"/>
    </row>
    <row r="40" spans="1:13" x14ac:dyDescent="0.3">
      <c r="A40" s="25" t="s">
        <v>1194</v>
      </c>
      <c r="B40" s="42"/>
      <c r="H40" s="23"/>
      <c r="L40" s="23"/>
      <c r="M40" s="23"/>
    </row>
    <row r="41" spans="1:13" x14ac:dyDescent="0.3">
      <c r="A41" s="25" t="s">
        <v>1195</v>
      </c>
      <c r="B41" s="42"/>
      <c r="H41" s="23"/>
      <c r="L41" s="23"/>
      <c r="M41" s="23"/>
    </row>
    <row r="42" spans="1:13" x14ac:dyDescent="0.3">
      <c r="A42" s="25" t="s">
        <v>1196</v>
      </c>
      <c r="B42" s="42"/>
      <c r="H42" s="23"/>
      <c r="L42" s="23"/>
      <c r="M42" s="23"/>
    </row>
    <row r="43" spans="1:13" x14ac:dyDescent="0.3">
      <c r="A43" s="25" t="s">
        <v>1197</v>
      </c>
      <c r="B43" s="42"/>
      <c r="H43" s="23"/>
      <c r="L43" s="23"/>
      <c r="M43" s="23"/>
    </row>
    <row r="44" spans="1:13" x14ac:dyDescent="0.3">
      <c r="A44" s="25" t="s">
        <v>1198</v>
      </c>
      <c r="B44" s="42"/>
      <c r="H44" s="23"/>
      <c r="L44" s="23"/>
      <c r="M44" s="23"/>
    </row>
    <row r="45" spans="1:13" x14ac:dyDescent="0.3">
      <c r="A45" s="25" t="s">
        <v>1199</v>
      </c>
      <c r="B45" s="42"/>
      <c r="H45" s="23"/>
      <c r="L45" s="23"/>
      <c r="M45" s="23"/>
    </row>
    <row r="46" spans="1:13" x14ac:dyDescent="0.3">
      <c r="A46" s="25" t="s">
        <v>1200</v>
      </c>
      <c r="B46" s="42"/>
      <c r="H46" s="23"/>
      <c r="L46" s="23"/>
      <c r="M46" s="23"/>
    </row>
    <row r="47" spans="1:13" x14ac:dyDescent="0.3">
      <c r="A47" s="25" t="s">
        <v>1201</v>
      </c>
      <c r="B47" s="42"/>
      <c r="H47" s="23"/>
      <c r="L47" s="23"/>
      <c r="M47" s="23"/>
    </row>
    <row r="48" spans="1:13" x14ac:dyDescent="0.3">
      <c r="A48" s="25" t="s">
        <v>1202</v>
      </c>
      <c r="B48" s="42"/>
      <c r="H48" s="23"/>
      <c r="L48" s="23"/>
      <c r="M48" s="23"/>
    </row>
    <row r="49" spans="1:13" x14ac:dyDescent="0.3">
      <c r="A49" s="25" t="s">
        <v>1203</v>
      </c>
      <c r="B49" s="42"/>
      <c r="H49" s="23"/>
      <c r="L49" s="23"/>
      <c r="M49" s="23"/>
    </row>
    <row r="50" spans="1:13" x14ac:dyDescent="0.3">
      <c r="A50" s="25" t="s">
        <v>1204</v>
      </c>
      <c r="B50" s="42"/>
      <c r="H50" s="23"/>
      <c r="L50" s="23"/>
      <c r="M50" s="23"/>
    </row>
    <row r="51" spans="1:13" x14ac:dyDescent="0.3">
      <c r="A51" s="25" t="s">
        <v>1205</v>
      </c>
      <c r="B51" s="42"/>
      <c r="H51" s="23"/>
      <c r="L51" s="23"/>
      <c r="M51" s="23"/>
    </row>
    <row r="52" spans="1:13" x14ac:dyDescent="0.3">
      <c r="A52" s="25" t="s">
        <v>1206</v>
      </c>
      <c r="B52" s="42"/>
      <c r="H52" s="23"/>
      <c r="L52" s="23"/>
      <c r="M52" s="23"/>
    </row>
    <row r="53" spans="1:13" x14ac:dyDescent="0.3">
      <c r="A53" s="25" t="s">
        <v>1207</v>
      </c>
      <c r="B53" s="42"/>
      <c r="H53" s="23"/>
      <c r="L53" s="23"/>
      <c r="M53" s="23"/>
    </row>
    <row r="54" spans="1:13" x14ac:dyDescent="0.3">
      <c r="A54" s="25" t="s">
        <v>1208</v>
      </c>
      <c r="B54" s="42"/>
      <c r="H54" s="23"/>
      <c r="L54" s="23"/>
      <c r="M54" s="23"/>
    </row>
    <row r="55" spans="1:13" x14ac:dyDescent="0.3">
      <c r="A55" s="25" t="s">
        <v>1209</v>
      </c>
      <c r="B55" s="42"/>
      <c r="H55" s="23"/>
      <c r="L55" s="23"/>
      <c r="M55" s="23"/>
    </row>
    <row r="56" spans="1:13" x14ac:dyDescent="0.3">
      <c r="A56" s="25" t="s">
        <v>1210</v>
      </c>
      <c r="B56" s="42"/>
      <c r="H56" s="23"/>
      <c r="L56" s="23"/>
      <c r="M56" s="23"/>
    </row>
    <row r="57" spans="1:13" x14ac:dyDescent="0.3">
      <c r="A57" s="25" t="s">
        <v>1211</v>
      </c>
      <c r="B57" s="42"/>
      <c r="H57" s="23"/>
      <c r="L57" s="23"/>
      <c r="M57" s="23"/>
    </row>
    <row r="58" spans="1:13" x14ac:dyDescent="0.3">
      <c r="A58" s="25" t="s">
        <v>1212</v>
      </c>
      <c r="B58" s="42"/>
      <c r="H58" s="23"/>
      <c r="L58" s="23"/>
      <c r="M58" s="23"/>
    </row>
    <row r="59" spans="1:13" x14ac:dyDescent="0.3">
      <c r="A59" s="25" t="s">
        <v>1213</v>
      </c>
      <c r="B59" s="42"/>
      <c r="H59" s="23"/>
      <c r="L59" s="23"/>
      <c r="M59" s="23"/>
    </row>
    <row r="60" spans="1:13" outlineLevel="1" x14ac:dyDescent="0.3">
      <c r="A60" s="25" t="s">
        <v>1174</v>
      </c>
      <c r="B60" s="42"/>
      <c r="E60" s="42"/>
      <c r="F60" s="42"/>
      <c r="G60" s="42"/>
      <c r="H60" s="23"/>
      <c r="L60" s="23"/>
      <c r="M60" s="23"/>
    </row>
    <row r="61" spans="1:13" outlineLevel="1" x14ac:dyDescent="0.3">
      <c r="A61" s="25" t="s">
        <v>1175</v>
      </c>
      <c r="B61" s="42"/>
      <c r="E61" s="42"/>
      <c r="F61" s="42"/>
      <c r="G61" s="42"/>
      <c r="H61" s="23"/>
      <c r="L61" s="23"/>
      <c r="M61" s="23"/>
    </row>
    <row r="62" spans="1:13" outlineLevel="1" x14ac:dyDescent="0.3">
      <c r="A62" s="25" t="s">
        <v>1176</v>
      </c>
      <c r="B62" s="42"/>
      <c r="E62" s="42"/>
      <c r="F62" s="42"/>
      <c r="G62" s="42"/>
      <c r="H62" s="23"/>
      <c r="L62" s="23"/>
      <c r="M62" s="23"/>
    </row>
    <row r="63" spans="1:13" outlineLevel="1" x14ac:dyDescent="0.3">
      <c r="A63" s="25" t="s">
        <v>1177</v>
      </c>
      <c r="B63" s="42"/>
      <c r="E63" s="42"/>
      <c r="F63" s="42"/>
      <c r="G63" s="42"/>
      <c r="H63" s="23"/>
      <c r="L63" s="23"/>
      <c r="M63" s="23"/>
    </row>
    <row r="64" spans="1:13" outlineLevel="1" x14ac:dyDescent="0.3">
      <c r="A64" s="25" t="s">
        <v>1178</v>
      </c>
      <c r="B64" s="42"/>
      <c r="E64" s="42"/>
      <c r="F64" s="42"/>
      <c r="G64" s="42"/>
      <c r="H64" s="23"/>
      <c r="L64" s="23"/>
      <c r="M64" s="23"/>
    </row>
    <row r="65" spans="1:14" outlineLevel="1" x14ac:dyDescent="0.3">
      <c r="A65" s="25" t="s">
        <v>1179</v>
      </c>
      <c r="B65" s="42"/>
      <c r="E65" s="42"/>
      <c r="F65" s="42"/>
      <c r="G65" s="42"/>
      <c r="H65" s="23"/>
      <c r="L65" s="23"/>
      <c r="M65" s="23"/>
    </row>
    <row r="66" spans="1:14" outlineLevel="1" x14ac:dyDescent="0.3">
      <c r="A66" s="25" t="s">
        <v>1180</v>
      </c>
      <c r="B66" s="42"/>
      <c r="E66" s="42"/>
      <c r="F66" s="42"/>
      <c r="G66" s="42"/>
      <c r="H66" s="23"/>
      <c r="L66" s="23"/>
      <c r="M66" s="23"/>
    </row>
    <row r="67" spans="1:14" outlineLevel="1" x14ac:dyDescent="0.3">
      <c r="A67" s="25" t="s">
        <v>1181</v>
      </c>
      <c r="B67" s="42"/>
      <c r="E67" s="42"/>
      <c r="F67" s="42"/>
      <c r="G67" s="42"/>
      <c r="H67" s="23"/>
      <c r="L67" s="23"/>
      <c r="M67" s="23"/>
    </row>
    <row r="68" spans="1:14" outlineLevel="1" x14ac:dyDescent="0.3">
      <c r="A68" s="25" t="s">
        <v>1182</v>
      </c>
      <c r="B68" s="42"/>
      <c r="E68" s="42"/>
      <c r="F68" s="42"/>
      <c r="G68" s="42"/>
      <c r="H68" s="23"/>
      <c r="L68" s="23"/>
      <c r="M68" s="23"/>
    </row>
    <row r="69" spans="1:14" outlineLevel="1" x14ac:dyDescent="0.3">
      <c r="A69" s="25" t="s">
        <v>1183</v>
      </c>
      <c r="B69" s="42"/>
      <c r="E69" s="42"/>
      <c r="F69" s="42"/>
      <c r="G69" s="42"/>
      <c r="H69" s="23"/>
      <c r="L69" s="23"/>
      <c r="M69" s="23"/>
    </row>
    <row r="70" spans="1:14" outlineLevel="1" x14ac:dyDescent="0.3">
      <c r="A70" s="25" t="s">
        <v>1184</v>
      </c>
      <c r="B70" s="42"/>
      <c r="E70" s="42"/>
      <c r="F70" s="42"/>
      <c r="G70" s="42"/>
      <c r="H70" s="23"/>
      <c r="L70" s="23"/>
      <c r="M70" s="23"/>
    </row>
    <row r="71" spans="1:14" outlineLevel="1" x14ac:dyDescent="0.3">
      <c r="A71" s="25" t="s">
        <v>1185</v>
      </c>
      <c r="B71" s="42"/>
      <c r="E71" s="42"/>
      <c r="F71" s="42"/>
      <c r="G71" s="42"/>
      <c r="H71" s="23"/>
      <c r="L71" s="23"/>
      <c r="M71" s="23"/>
    </row>
    <row r="72" spans="1:14" outlineLevel="1" x14ac:dyDescent="0.3">
      <c r="A72" s="25" t="s">
        <v>1186</v>
      </c>
      <c r="B72" s="42"/>
      <c r="E72" s="42"/>
      <c r="F72" s="42"/>
      <c r="G72" s="42"/>
      <c r="H72" s="23"/>
      <c r="L72" s="23"/>
      <c r="M72" s="23"/>
    </row>
    <row r="73" spans="1:14" ht="18" x14ac:dyDescent="0.3">
      <c r="A73" s="37"/>
      <c r="B73" s="36" t="s">
        <v>1188</v>
      </c>
      <c r="C73" s="37"/>
      <c r="D73" s="37"/>
      <c r="E73" s="37"/>
      <c r="F73" s="37"/>
      <c r="G73" s="37"/>
      <c r="H73" s="23"/>
    </row>
    <row r="74" spans="1:14" ht="15" customHeight="1" x14ac:dyDescent="0.3">
      <c r="A74" s="44"/>
      <c r="B74" s="45" t="s">
        <v>909</v>
      </c>
      <c r="C74" s="44" t="s">
        <v>1249</v>
      </c>
      <c r="D74" s="44"/>
      <c r="E74" s="47"/>
      <c r="F74" s="47"/>
      <c r="G74" s="47"/>
      <c r="H74" s="54"/>
      <c r="I74" s="54"/>
      <c r="J74" s="54"/>
      <c r="K74" s="54"/>
      <c r="L74" s="54"/>
      <c r="M74" s="54"/>
      <c r="N74" s="54"/>
    </row>
    <row r="75" spans="1:14" x14ac:dyDescent="0.3">
      <c r="A75" s="25" t="s">
        <v>1214</v>
      </c>
      <c r="B75" s="25" t="s">
        <v>1232</v>
      </c>
      <c r="C75" s="177">
        <v>97.51</v>
      </c>
      <c r="H75" s="23"/>
    </row>
    <row r="76" spans="1:14" x14ac:dyDescent="0.3">
      <c r="A76" s="25" t="s">
        <v>1215</v>
      </c>
      <c r="B76" s="25" t="s">
        <v>1247</v>
      </c>
      <c r="C76" s="178">
        <v>222.9</v>
      </c>
      <c r="H76" s="23"/>
    </row>
    <row r="77" spans="1:14" outlineLevel="1" x14ac:dyDescent="0.3">
      <c r="A77" s="25" t="s">
        <v>1216</v>
      </c>
      <c r="B77" s="104"/>
      <c r="C77" s="178"/>
      <c r="H77" s="23"/>
    </row>
    <row r="78" spans="1:14" outlineLevel="1" x14ac:dyDescent="0.3">
      <c r="A78" s="25" t="s">
        <v>1217</v>
      </c>
      <c r="B78" s="104"/>
      <c r="C78" s="178"/>
      <c r="H78" s="23"/>
    </row>
    <row r="79" spans="1:14" outlineLevel="1" x14ac:dyDescent="0.3">
      <c r="A79" s="25" t="s">
        <v>1218</v>
      </c>
      <c r="H79" s="23"/>
    </row>
    <row r="80" spans="1:14" outlineLevel="1" x14ac:dyDescent="0.3">
      <c r="A80" s="25" t="s">
        <v>1219</v>
      </c>
      <c r="H80" s="23"/>
    </row>
    <row r="81" spans="1:8" x14ac:dyDescent="0.3">
      <c r="A81" s="44"/>
      <c r="B81" s="45" t="s">
        <v>1220</v>
      </c>
      <c r="C81" s="44" t="s">
        <v>510</v>
      </c>
      <c r="D81" s="44" t="s">
        <v>511</v>
      </c>
      <c r="E81" s="47" t="s">
        <v>910</v>
      </c>
      <c r="F81" s="47" t="s">
        <v>911</v>
      </c>
      <c r="G81" s="47" t="s">
        <v>1240</v>
      </c>
      <c r="H81" s="23"/>
    </row>
    <row r="82" spans="1:8" x14ac:dyDescent="0.3">
      <c r="A82" s="25" t="s">
        <v>1221</v>
      </c>
      <c r="B82" s="25" t="s">
        <v>1299</v>
      </c>
      <c r="C82" s="176">
        <v>2.7900000000000004E-3</v>
      </c>
      <c r="D82" s="176">
        <v>3.8269999999999997E-3</v>
      </c>
      <c r="E82" s="95" t="s">
        <v>953</v>
      </c>
      <c r="F82" s="95" t="s">
        <v>953</v>
      </c>
      <c r="G82" s="176">
        <v>2.9937868459544215E-3</v>
      </c>
      <c r="H82" s="23"/>
    </row>
    <row r="83" spans="1:8" x14ac:dyDescent="0.3">
      <c r="A83" s="25" t="s">
        <v>1222</v>
      </c>
      <c r="B83" s="25" t="s">
        <v>1237</v>
      </c>
      <c r="C83" s="175">
        <v>4.13E-3</v>
      </c>
      <c r="D83" s="175">
        <v>2.1689999999999999E-3</v>
      </c>
      <c r="E83" s="180" t="s">
        <v>953</v>
      </c>
      <c r="F83" s="180" t="s">
        <v>953</v>
      </c>
      <c r="G83" s="175">
        <v>3.7446325892800192E-3</v>
      </c>
      <c r="H83" s="23"/>
    </row>
    <row r="84" spans="1:8" x14ac:dyDescent="0.3">
      <c r="A84" s="25" t="s">
        <v>1223</v>
      </c>
      <c r="B84" s="25" t="s">
        <v>1235</v>
      </c>
      <c r="C84" s="175">
        <v>2.6069999999999999E-3</v>
      </c>
      <c r="D84" s="175">
        <v>1.7280000000000002E-3</v>
      </c>
      <c r="E84" s="180" t="s">
        <v>953</v>
      </c>
      <c r="F84" s="180" t="s">
        <v>953</v>
      </c>
      <c r="G84" s="175">
        <v>2.4342626445574386E-3</v>
      </c>
      <c r="H84" s="23"/>
    </row>
    <row r="85" spans="1:8" x14ac:dyDescent="0.3">
      <c r="A85" s="25" t="s">
        <v>1224</v>
      </c>
      <c r="B85" s="25" t="s">
        <v>1236</v>
      </c>
      <c r="C85" s="175">
        <v>3.0009999999999998E-3</v>
      </c>
      <c r="D85" s="175">
        <v>6.6090000000000003E-3</v>
      </c>
      <c r="E85" s="180" t="s">
        <v>953</v>
      </c>
      <c r="F85" s="180" t="s">
        <v>953</v>
      </c>
      <c r="G85" s="175">
        <v>3.7100288719417083E-3</v>
      </c>
      <c r="H85" s="23"/>
    </row>
    <row r="86" spans="1:8" x14ac:dyDescent="0.3">
      <c r="A86" s="25" t="s">
        <v>1239</v>
      </c>
      <c r="B86" s="25" t="s">
        <v>1238</v>
      </c>
      <c r="C86" s="175">
        <v>1.4532E-2</v>
      </c>
      <c r="D86" s="175">
        <v>3.1285E-2</v>
      </c>
      <c r="E86" s="180" t="s">
        <v>953</v>
      </c>
      <c r="F86" s="180" t="s">
        <v>953</v>
      </c>
      <c r="G86" s="175">
        <v>1.7824228573070797E-2</v>
      </c>
      <c r="H86" s="23"/>
    </row>
    <row r="87" spans="1:8" outlineLevel="1" x14ac:dyDescent="0.3">
      <c r="A87" s="25" t="s">
        <v>1225</v>
      </c>
      <c r="H87" s="23"/>
    </row>
    <row r="88" spans="1:8" outlineLevel="1" x14ac:dyDescent="0.3">
      <c r="A88" s="25" t="s">
        <v>1226</v>
      </c>
      <c r="H88" s="23"/>
    </row>
    <row r="89" spans="1:8" outlineLevel="1" x14ac:dyDescent="0.3">
      <c r="A89" s="25" t="s">
        <v>1227</v>
      </c>
      <c r="H89" s="23"/>
    </row>
    <row r="90" spans="1:8" outlineLevel="1" x14ac:dyDescent="0.3">
      <c r="A90" s="25" t="s">
        <v>1228</v>
      </c>
      <c r="H90" s="23"/>
    </row>
    <row r="91" spans="1:8" x14ac:dyDescent="0.3">
      <c r="H91" s="23"/>
    </row>
    <row r="92" spans="1:8" x14ac:dyDescent="0.3">
      <c r="H92" s="23"/>
    </row>
    <row r="93" spans="1:8" x14ac:dyDescent="0.3">
      <c r="H93" s="23"/>
    </row>
    <row r="94" spans="1:8" x14ac:dyDescent="0.3">
      <c r="H94" s="23"/>
    </row>
    <row r="95" spans="1:8" x14ac:dyDescent="0.3">
      <c r="H95" s="23"/>
    </row>
    <row r="96" spans="1:8" x14ac:dyDescent="0.3">
      <c r="H96" s="23"/>
    </row>
    <row r="97" spans="8:8" x14ac:dyDescent="0.3">
      <c r="H97" s="23"/>
    </row>
    <row r="98" spans="8:8" x14ac:dyDescent="0.3">
      <c r="H98" s="23"/>
    </row>
    <row r="99" spans="8:8" x14ac:dyDescent="0.3">
      <c r="H99" s="23"/>
    </row>
    <row r="100" spans="8:8" x14ac:dyDescent="0.3">
      <c r="H100" s="23"/>
    </row>
    <row r="101" spans="8:8" x14ac:dyDescent="0.3">
      <c r="H101" s="23"/>
    </row>
    <row r="102" spans="8:8" x14ac:dyDescent="0.3">
      <c r="H102" s="23"/>
    </row>
    <row r="103" spans="8:8" x14ac:dyDescent="0.3">
      <c r="H103" s="23"/>
    </row>
    <row r="104" spans="8:8" x14ac:dyDescent="0.3">
      <c r="H104" s="23"/>
    </row>
    <row r="105" spans="8:8" x14ac:dyDescent="0.3">
      <c r="H105" s="23"/>
    </row>
    <row r="106" spans="8:8" x14ac:dyDescent="0.3">
      <c r="H106" s="23"/>
    </row>
    <row r="107" spans="8:8" x14ac:dyDescent="0.3">
      <c r="H107" s="23"/>
    </row>
    <row r="108" spans="8:8" x14ac:dyDescent="0.3">
      <c r="H108" s="23"/>
    </row>
    <row r="109" spans="8:8" x14ac:dyDescent="0.3">
      <c r="H109" s="23"/>
    </row>
    <row r="110" spans="8:8" x14ac:dyDescent="0.3">
      <c r="H110" s="23"/>
    </row>
    <row r="111" spans="8:8" x14ac:dyDescent="0.3">
      <c r="H111" s="23"/>
    </row>
    <row r="112" spans="8:8" x14ac:dyDescent="0.3">
      <c r="H112" s="23"/>
    </row>
  </sheetData>
  <sheetProtection algorithmName="SHA-512" hashValue="jv7zleCuwwtZpwBdbSnv+PCq1dyeH91BtdYn+LwyEiQwYyJm6JHb0stUxMOQ65ZjbEoDMwyreiCG3fazUnkIsg==" saltValue="TD/mHFLUHBTYNkGvQJCbtA==" spinCount="100000" sheet="1" formatCells="0" formatColumns="0" formatRows="0" insertHyperlinks="0" sort="0" autoFilter="0" pivotTables="0"/>
  <protectedRanges>
    <protectedRange sqref="C4 C14:D24 B36 B35 C35:E72 B37:B72 C75:C80 B77:B80 C82:G90 B87:B90" name="Optional ECBECAIs"/>
  </protectedRanges>
  <mergeCells count="1">
    <mergeCell ref="A1:B1"/>
  </mergeCells>
  <hyperlinks>
    <hyperlink ref="B8" location="'E. Optional ECB-ECAIs data'!B33" display="2.  Additional information on the swaps"/>
    <hyperlink ref="B7" location="'E. Optional ECB-ECAIs data'!B12" display="1. Additional information on the programme"/>
    <hyperlink ref="B9" location="'E. Optional ECB-ECAIs data'!B73" display="3.  Additional information on the asset distribution"/>
  </hyperlinks>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legacyDrawingHF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7</vt:i4>
      </vt:variant>
      <vt:variant>
        <vt:lpstr>Rangos con nombre</vt:lpstr>
      </vt:variant>
      <vt:variant>
        <vt:i4>11</vt:i4>
      </vt:variant>
    </vt:vector>
  </HeadingPairs>
  <TitlesOfParts>
    <vt:vector size="18" baseType="lpstr">
      <vt:lpstr>DETALLE</vt:lpstr>
      <vt:lpstr>Introduction</vt:lpstr>
      <vt:lpstr>A. HTT General</vt:lpstr>
      <vt:lpstr>B1. HTT Mortgage Assets</vt:lpstr>
      <vt:lpstr>C. HTT Harmonised Glossary</vt:lpstr>
      <vt:lpstr>Disclaimer</vt:lpstr>
      <vt:lpstr>E. Optional ECB-ECAIs data</vt:lpstr>
      <vt:lpstr>'A. HTT General'!Área_de_impresión</vt:lpstr>
      <vt:lpstr>'B1. HTT Mortgage Assets'!Área_de_impresión</vt:lpstr>
      <vt:lpstr>'C. HTT Harmonised Glossary'!Área_de_impresión</vt:lpstr>
      <vt:lpstr>Disclaimer!Área_de_impresión</vt:lpstr>
      <vt:lpstr>'E. Optional ECB-ECAIs data'!Área_de_impresión</vt:lpstr>
      <vt:lpstr>Introduction!Área_de_impresión</vt:lpstr>
      <vt:lpstr>Disclaimer!general_tc</vt:lpstr>
      <vt:lpstr>Disclaimer!privacy_policy</vt:lpstr>
      <vt:lpstr>Tabla_DatosExternos</vt:lpstr>
      <vt:lpstr>Disclaimer!Títulos_a_imprimir</vt:lpstr>
      <vt:lpstr>UM_CoveredBondsBalance</vt:lpstr>
    </vt:vector>
  </TitlesOfParts>
  <Company>European Mortgage Federation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Paolo Colonna</dc:creator>
  <cp:lastModifiedBy>ABANCA</cp:lastModifiedBy>
  <cp:lastPrinted>2016-05-20T08:25:54Z</cp:lastPrinted>
  <dcterms:created xsi:type="dcterms:W3CDTF">2016-04-21T08:07:20Z</dcterms:created>
  <dcterms:modified xsi:type="dcterms:W3CDTF">2020-11-06T11:51:19Z</dcterms:modified>
</cp:coreProperties>
</file>